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资金" sheetId="1" r:id="rId1"/>
  </sheets>
  <externalReferences>
    <externalReference r:id="rId2"/>
  </externalReferences>
  <definedNames>
    <definedName name="_xlnm._FilterDatabase" localSheetId="0" hidden="1">资金!$A$1:$S$80</definedName>
    <definedName name="_xlnm.Print_Area" localSheetId="0">资金!$A$1:$O$81</definedName>
    <definedName name="_xlnm.Print_Titles" localSheetId="0">资金!$1:$1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<sst xmlns="http://schemas.openxmlformats.org/spreadsheetml/2006/main" count="277" uniqueCount="198">
  <si>
    <t>序号</t>
  </si>
  <si>
    <t>状态</t>
  </si>
  <si>
    <t>项目名称</t>
  </si>
  <si>
    <t>捐赠方</t>
  </si>
  <si>
    <t>捐赠协议金额</t>
  </si>
  <si>
    <t>港币</t>
  </si>
  <si>
    <t>已到账金额</t>
  </si>
  <si>
    <r>
      <rPr>
        <b/>
        <sz val="16"/>
        <color theme="0"/>
        <rFont val="Microsoft YaHei"/>
        <charset val="134"/>
      </rPr>
      <t>已使用金额</t>
    </r>
    <r>
      <rPr>
        <b/>
        <sz val="11"/>
        <color theme="0"/>
        <rFont val="Microsoft YaHei"/>
        <charset val="134"/>
      </rPr>
      <t>（截至2023年底）</t>
    </r>
  </si>
  <si>
    <r>
      <rPr>
        <b/>
        <sz val="12"/>
        <color theme="0"/>
        <rFont val="Microsoft YaHei"/>
        <charset val="134"/>
      </rPr>
      <t xml:space="preserve">剩余金额
</t>
    </r>
    <r>
      <rPr>
        <b/>
        <sz val="11"/>
        <color theme="0"/>
        <rFont val="Microsoft YaHei"/>
        <charset val="134"/>
      </rPr>
      <t>（截至2023年底）</t>
    </r>
  </si>
  <si>
    <t>备注</t>
  </si>
  <si>
    <t>累计收入</t>
  </si>
  <si>
    <t>2024年支出</t>
  </si>
  <si>
    <t>累计支出</t>
  </si>
  <si>
    <t>结余</t>
  </si>
  <si>
    <t>Ctrl</t>
  </si>
  <si>
    <t>在行</t>
  </si>
  <si>
    <t>同朋-周卉仙基金</t>
  </si>
  <si>
    <t>同朋金属制品（东莞）有限公司</t>
  </si>
  <si>
    <t>不定期捐赠，首期￥30万元，以后每月捐赠人民币1万元，截至20210331已到账1329433.56</t>
  </si>
  <si>
    <t>2-1</t>
  </si>
  <si>
    <t>百年院庆捐资项目</t>
  </si>
  <si>
    <t>曾宪梓</t>
  </si>
  <si>
    <t>港币200万，当时汇率折合人民币1708165.36元</t>
  </si>
  <si>
    <t>2010（2笔）</t>
  </si>
  <si>
    <t>2-2</t>
  </si>
  <si>
    <t>碧桂园扶贫捐赠项目</t>
  </si>
  <si>
    <t>碧桂园控股有限公司</t>
  </si>
  <si>
    <t>杨国强先生捐赠（并入碧桂园扶贫项目序号3）</t>
  </si>
  <si>
    <t>杨国强</t>
  </si>
  <si>
    <t>与财务院内对账时查出</t>
  </si>
  <si>
    <t>中山一院科研建设</t>
  </si>
  <si>
    <t>广东天河城（集团）股份有限公司</t>
  </si>
  <si>
    <t>2011（2笔）</t>
  </si>
  <si>
    <t>江苏先声药业有限公司捐赠项目</t>
  </si>
  <si>
    <t>江苏先声药业有限公司</t>
  </si>
  <si>
    <t>中山一院感染控制有效管理，质量持续改善的项目</t>
  </si>
  <si>
    <t>碧迪医疗器械（上海）有限公司</t>
  </si>
  <si>
    <t>分二期，2012、2013各30万元，均已到账</t>
  </si>
  <si>
    <t>吴华林捐赠项目</t>
  </si>
  <si>
    <t>吴华林</t>
  </si>
  <si>
    <t>曾宪梓科研专项基金</t>
  </si>
  <si>
    <t>财务报名显示未支出</t>
  </si>
  <si>
    <t>平安健康保险股份有限公司项目</t>
  </si>
  <si>
    <t>平安健康保险股份有限公司</t>
  </si>
  <si>
    <t>广发基金国际交流与人才培养项目（一）</t>
  </si>
  <si>
    <t>广发基金管理有限公司</t>
  </si>
  <si>
    <t>大药房捐赠项目</t>
  </si>
  <si>
    <t>广州市中山一大药房</t>
  </si>
  <si>
    <t>2015（6笔）</t>
  </si>
  <si>
    <t>曾宪梓临床医学出国交流基金</t>
  </si>
  <si>
    <t>中山一院人才培养项目（一）</t>
  </si>
  <si>
    <t>深圳维世达胜凯医疗有限公司</t>
  </si>
  <si>
    <t>广发基金国际交流与人才培养项目（二）</t>
  </si>
  <si>
    <t>中山一院人才培养项目（二）</t>
  </si>
  <si>
    <t>广东省易方达公益基金会</t>
  </si>
  <si>
    <t>“柯麟奖”</t>
  </si>
  <si>
    <t>澳门基金会</t>
  </si>
  <si>
    <t>分期，2016年500万，2017年500万，已全部到账</t>
  </si>
  <si>
    <t>刘銮雄医学综合大楼项目</t>
  </si>
  <si>
    <t>刘銮雄慈善基金</t>
  </si>
  <si>
    <t>分期，已全部到账（20210909）</t>
  </si>
  <si>
    <t>中山一院人才培养项目（三）</t>
  </si>
  <si>
    <t>中山一院人才培养项目（四）</t>
  </si>
  <si>
    <t>碧桂园控股有限公司/广东省国强公益基金会</t>
  </si>
  <si>
    <t>中山大学时代发展基金-附属第一医院院长基金项目</t>
  </si>
  <si>
    <t>广州市时代地产公益基金会</t>
  </si>
  <si>
    <t>分期，每年200w，19年来函改为按项目进度捐赠，已到账300万</t>
  </si>
  <si>
    <t>附属第一医院医疗器材项目</t>
  </si>
  <si>
    <t>中南财务03有限公司（刘銮雄）</t>
  </si>
  <si>
    <t>中山一院人才建设项目-合生珠江捐赠项目</t>
  </si>
  <si>
    <t>广东省合生珠江教育发展基金会</t>
  </si>
  <si>
    <t>24-1</t>
  </si>
  <si>
    <t>刘永生资助项目</t>
  </si>
  <si>
    <t>刘永生</t>
  </si>
  <si>
    <t>24-2</t>
  </si>
  <si>
    <t>雅居乐-柯麟新锐人才计划</t>
  </si>
  <si>
    <t>广东省雅居乐公益基金会</t>
  </si>
  <si>
    <r>
      <rPr>
        <sz val="10"/>
        <color rgb="FFFF0000"/>
        <rFont val="黑体"/>
        <charset val="134"/>
      </rPr>
      <t>分九期</t>
    </r>
    <r>
      <rPr>
        <sz val="10"/>
        <rFont val="黑体"/>
        <charset val="134"/>
      </rPr>
      <t>，已到账三期（1500万）（20210909）</t>
    </r>
  </si>
  <si>
    <t>26-1</t>
  </si>
  <si>
    <t>中山一院"祈紫禧·听未来"专项经费</t>
  </si>
  <si>
    <t>广州市尚泰投资有限公司</t>
  </si>
  <si>
    <t>26-2</t>
  </si>
  <si>
    <t>中山一院"祈紫禧·听未来"专项经费利息</t>
  </si>
  <si>
    <r>
      <rPr>
        <sz val="10"/>
        <rFont val="黑体"/>
        <charset val="134"/>
      </rPr>
      <t>中山一院柯麟新星人才计划</t>
    </r>
    <r>
      <rPr>
        <sz val="10"/>
        <color rgb="FFFF0000"/>
        <rFont val="黑体"/>
        <charset val="134"/>
      </rPr>
      <t>（后并入中山大学玖龙人才基金-附属第一医院人才培养项目</t>
    </r>
    <r>
      <rPr>
        <sz val="10"/>
        <rFont val="黑体"/>
        <charset val="134"/>
      </rPr>
      <t>）</t>
    </r>
  </si>
  <si>
    <t>玖龙纸业（控股）有限公司</t>
  </si>
  <si>
    <t>原本是分期捐赠，到账200万，剩余800万已协议停止捐赠。</t>
  </si>
  <si>
    <t>2018（6笔），
不算同创就是5笔</t>
  </si>
  <si>
    <t>中山大学玖龙人才基金-附属第一医院人才培养项目</t>
  </si>
  <si>
    <r>
      <rPr>
        <sz val="10"/>
        <color rgb="FFFF0000"/>
        <rFont val="黑体"/>
        <charset val="134"/>
      </rPr>
      <t>分5期</t>
    </r>
    <r>
      <rPr>
        <sz val="10"/>
        <rFont val="黑体"/>
        <charset val="134"/>
      </rPr>
      <t>，2019-2023年每年1.31前1000万，已到账3期,3000万（20210909）</t>
    </r>
  </si>
  <si>
    <t>博济儿童肾病救助专项资助经费（一）</t>
  </si>
  <si>
    <t>Ocean Partners UK Ltd</t>
  </si>
  <si>
    <t>USD 3150</t>
  </si>
  <si>
    <t>USD 3150 ，未使用Q132</t>
  </si>
  <si>
    <t>中山大学附属第一医院“柯麟新星计划“</t>
  </si>
  <si>
    <r>
      <rPr>
        <sz val="10"/>
        <color rgb="FFFF0000"/>
        <rFont val="黑体"/>
        <charset val="134"/>
      </rPr>
      <t>分5期</t>
    </r>
    <r>
      <rPr>
        <sz val="10"/>
        <rFont val="黑体"/>
        <charset val="134"/>
      </rPr>
      <t>，2018-2022每年12.31前200万元，已到账三期，600万，（20210909）</t>
    </r>
  </si>
  <si>
    <t>中山大学附属第一医院“恒大医疗中心”建设项目</t>
  </si>
  <si>
    <t>恒大集团有限公司</t>
  </si>
  <si>
    <t>分期，2018-2022.5.25每年1亿元，已到账三期</t>
  </si>
  <si>
    <t>中山大学附属第一医院“汇领移植”专项经费项目</t>
  </si>
  <si>
    <t>广州市天河百淘文化娱乐广场有限公司</t>
  </si>
  <si>
    <t>Q141，财务报表显示未使用</t>
  </si>
  <si>
    <t>2019（12笔）</t>
  </si>
  <si>
    <t>“时代学者”资助计划</t>
  </si>
  <si>
    <t>广东省时代公益基金会</t>
  </si>
  <si>
    <r>
      <rPr>
        <sz val="10"/>
        <color rgb="FFFF0000"/>
        <rFont val="黑体"/>
        <charset val="134"/>
      </rPr>
      <t>分5期，</t>
    </r>
    <r>
      <rPr>
        <sz val="10"/>
        <rFont val="黑体"/>
        <charset val="134"/>
      </rPr>
      <t>2019年1千万，2020-2023年每年500万，已到2期（1500万，第二期by孙中山基金会打款）</t>
    </r>
  </si>
  <si>
    <t>广东省长江公益基金会捐赠项目</t>
  </si>
  <si>
    <t>广东省长江公益基金会</t>
  </si>
  <si>
    <t>中山一院高水平医院建设项目</t>
  </si>
  <si>
    <t>新世界（中国）地产投资有限公司</t>
  </si>
  <si>
    <r>
      <rPr>
        <sz val="10"/>
        <rFont val="黑体"/>
        <charset val="134"/>
      </rPr>
      <t xml:space="preserve">      </t>
    </r>
    <r>
      <rPr>
        <sz val="10"/>
        <color rgb="FFFF0000"/>
        <rFont val="黑体"/>
        <charset val="134"/>
      </rPr>
      <t xml:space="preserve">     分五期</t>
    </r>
    <r>
      <rPr>
        <sz val="10"/>
        <rFont val="黑体"/>
        <charset val="134"/>
      </rPr>
      <t xml:space="preserve">，已到三期（1200万） </t>
    </r>
  </si>
  <si>
    <t>在行小额</t>
  </si>
  <si>
    <t>彩虹桥公益活动专项经费</t>
  </si>
  <si>
    <t>陈守义</t>
  </si>
  <si>
    <t>博济儿童肾病救助基金Q132（二）</t>
  </si>
  <si>
    <t>许智宏</t>
  </si>
  <si>
    <t>承毓资助专项经费</t>
  </si>
  <si>
    <t>李伦</t>
  </si>
  <si>
    <t>39-1</t>
  </si>
  <si>
    <t>中山一院“不凡之星”项目（一）</t>
  </si>
  <si>
    <t>深圳市炳胜品味餐饮有限公司</t>
  </si>
  <si>
    <t>39-2</t>
  </si>
  <si>
    <t>39-3</t>
  </si>
  <si>
    <t>大湾区精准医学大科学平台领军人才引育项目</t>
  </si>
  <si>
    <t>广东省国强公益基金会</t>
  </si>
  <si>
    <r>
      <rPr>
        <sz val="10"/>
        <rFont val="黑体"/>
        <charset val="134"/>
      </rPr>
      <t xml:space="preserve">分3期，2019-2021每年12.30前1千万，已到2期，2000万，（20210909）
</t>
    </r>
    <r>
      <rPr>
        <b/>
        <sz val="10"/>
        <rFont val="黑体"/>
        <charset val="134"/>
      </rPr>
      <t>大湾区精准医学大科学平台领军人才引育项目用途改为：</t>
    </r>
    <r>
      <rPr>
        <b/>
        <sz val="10"/>
        <color rgb="FFFF0000"/>
        <rFont val="黑体"/>
        <charset val="134"/>
      </rPr>
      <t>支持中山一院国际交流合作、学科建设、科学研究项目</t>
    </r>
  </si>
  <si>
    <t>李丽卿公益基金-中山大学附属第一医院呼吸与危重症医学科学科建设和人才培养专项经费</t>
  </si>
  <si>
    <r>
      <rPr>
        <sz val="10"/>
        <color rgb="FFFF0000"/>
        <rFont val="黑体"/>
        <charset val="134"/>
      </rPr>
      <t>分5期</t>
    </r>
    <r>
      <rPr>
        <sz val="10"/>
        <rFont val="黑体"/>
        <charset val="134"/>
      </rPr>
      <t>，2019-2021每年12.31前250万；2022.12.31 150万；2023.100万，</t>
    </r>
    <r>
      <rPr>
        <sz val="10"/>
        <color rgb="FFFF0000"/>
        <rFont val="黑体"/>
        <charset val="134"/>
      </rPr>
      <t>已到2期500万</t>
    </r>
  </si>
  <si>
    <t>中山大学附属第一医院学科建设项目（一）</t>
  </si>
  <si>
    <t>中地君豪建筑工程有限公司</t>
  </si>
  <si>
    <r>
      <rPr>
        <sz val="10"/>
        <color rgb="FFFF0000"/>
        <rFont val="黑体"/>
        <charset val="134"/>
      </rPr>
      <t>分5期</t>
    </r>
    <r>
      <rPr>
        <sz val="10"/>
        <rFont val="黑体"/>
        <charset val="134"/>
      </rPr>
      <t>，2020年及2021年5月20日前拨付300万元，2022年5月20日前400万元，未按约定转款。</t>
    </r>
    <r>
      <rPr>
        <sz val="10"/>
        <color rgb="FFFF0000"/>
        <rFont val="黑体"/>
        <charset val="134"/>
      </rPr>
      <t>2021.05转款100万</t>
    </r>
  </si>
  <si>
    <t>中山一院“不凡之星”项目（二）</t>
  </si>
  <si>
    <t>广州市炳胜风味餐饮有限公司</t>
  </si>
  <si>
    <t>博济肾病儿童专项经费（三）</t>
  </si>
  <si>
    <t>陈思嫦</t>
  </si>
  <si>
    <t>立项是基金会，此笔是直接捐给院内</t>
  </si>
  <si>
    <t>广东省慈善总会捐赠项目</t>
  </si>
  <si>
    <t>广东省慈善总会</t>
  </si>
  <si>
    <t>东院资金捐赠项目</t>
  </si>
  <si>
    <t>喜威（中国）投资有限公司</t>
  </si>
  <si>
    <t>由东院提供</t>
  </si>
  <si>
    <t>甲乳外科学科建设项目（二）</t>
  </si>
  <si>
    <t>胡斌峰</t>
  </si>
  <si>
    <t>“南湖荔景”听障学生资助项目</t>
  </si>
  <si>
    <t>三技精密技术（广东）股份有限公司</t>
  </si>
  <si>
    <t>柯麟“优秀护理人才”表彰及奖励项目</t>
  </si>
  <si>
    <t>北京永利多房地产有限公司</t>
  </si>
  <si>
    <r>
      <rPr>
        <sz val="10"/>
        <color rgb="FFFF0000"/>
        <rFont val="黑体"/>
        <charset val="134"/>
      </rPr>
      <t>分5期</t>
    </r>
    <r>
      <rPr>
        <sz val="10"/>
        <rFont val="黑体"/>
        <charset val="134"/>
      </rPr>
      <t>，每期人民币100万元，除第一期于2021年8月30日前支付给乙方之外，其余四期将于2022年至2025年间每年的5月12日前向乙方支付。(</t>
    </r>
    <r>
      <rPr>
        <sz val="10"/>
        <color rgb="FFFF0000"/>
        <rFont val="黑体"/>
        <charset val="134"/>
      </rPr>
      <t>已到2021年第一期）</t>
    </r>
  </si>
  <si>
    <t>国家医学中心文化建设捐赠项目</t>
  </si>
  <si>
    <t>新世界（中国）地产投资有限公司、孙中山基金会（三方协议）</t>
  </si>
  <si>
    <t>“不凡之星”捐赠项目（三）</t>
  </si>
  <si>
    <t>广州炳胜风味餐饮有限公司</t>
  </si>
  <si>
    <t>中山一院医学技术交流项目</t>
  </si>
  <si>
    <t>安利（中国）日用品有限公司</t>
  </si>
  <si>
    <t>梅骅教授500万捐赠项目</t>
  </si>
  <si>
    <t>梅骅、姚莉芬</t>
  </si>
  <si>
    <t>临床医学青年人才培养捐赠项目</t>
  </si>
  <si>
    <t>广州三七极创网络科技有限公司</t>
  </si>
  <si>
    <t>“医”路相伴“唯”爱同行捐赠项目（一）</t>
  </si>
  <si>
    <t>广东省唯品会慈善基金会</t>
  </si>
  <si>
    <t>中山一院妇科科学研究项目</t>
  </si>
  <si>
    <t>广州市易娱公益基金会</t>
  </si>
  <si>
    <t xml:space="preserve">￥1,000,000.00 </t>
  </si>
  <si>
    <t>广州极尚网络技术有限公司</t>
  </si>
  <si>
    <t>恒力医学科学家人才孵化及科学研究项目</t>
  </si>
  <si>
    <t>江苏恒力慈善基金会</t>
  </si>
  <si>
    <t>中山一院学科建设项目</t>
  </si>
  <si>
    <t>广东省嘉元云天公益基金会</t>
  </si>
  <si>
    <t>金岭糖业捐赠项目</t>
  </si>
  <si>
    <t>广东金岭糖业集团有限公司</t>
  </si>
  <si>
    <t>中山大学附属第一医院“柯麟新苗计划”</t>
  </si>
  <si>
    <t xml:space="preserve">马万祺先生后人，由马有友代表 </t>
  </si>
  <si>
    <t>乳腺外科科学研究</t>
  </si>
  <si>
    <t>胡斌锋</t>
  </si>
  <si>
    <t>捷成-中山大学附属第一医院本研贯通式拔尖创新人才培养计划</t>
  </si>
  <si>
    <t>捷成洋行有限公司</t>
  </si>
  <si>
    <t>广东中烟工业有限责任公司（通过广东省慈善总会划拨）</t>
  </si>
  <si>
    <t>中山大学附属第一医院胃肠外科青年人才培养项目</t>
  </si>
  <si>
    <t>蒋鹂北</t>
  </si>
  <si>
    <t>广汽定向捐赠项目</t>
  </si>
  <si>
    <t>广州汽车工业集团有限公司　</t>
  </si>
  <si>
    <t>中山一院医学人文大师明珠讲坛</t>
  </si>
  <si>
    <t>广东省广发证券社会公益基金会</t>
  </si>
  <si>
    <t>中山一院基层医疗帮扶义诊项目</t>
  </si>
  <si>
    <t>吴金龙先生捐赠项目</t>
  </si>
  <si>
    <t>吴金龙</t>
  </si>
  <si>
    <t>“医”路相伴“唯”爱同行捐赠项目（三）</t>
  </si>
  <si>
    <t>中山大学附属第一医院教育捐赠项目（TCL捐赠）</t>
  </si>
  <si>
    <t>深圳市TCL公益基金会</t>
  </si>
  <si>
    <t>中山大学附属第一医院教育捐赠项目</t>
  </si>
  <si>
    <t>腾讯公益慈善基金会</t>
  </si>
  <si>
    <t>检查步骤</t>
  </si>
  <si>
    <t>1、需检查捐赠收入总额</t>
  </si>
  <si>
    <t>2、需每个捐赠项目检查事业支出年度总额</t>
  </si>
  <si>
    <t>3、需检查总收入、总支出、结余以及自己加的几个公式、总表对应公式是否正确</t>
  </si>
  <si>
    <t>4、各类人才项目要调整</t>
  </si>
  <si>
    <t>5、“差旅费、劳务费”等敏感字眼，可以用培训费或ＸＸ项目费</t>
  </si>
  <si>
    <t>6、Q143调账</t>
  </si>
  <si>
    <t>7、Q219的执行报告统计至2025年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</si>
</sst>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2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 numFmtId="177" formatCode="[$HKD]\ #,##0.00;[$HKD]\ \-#,##0.00"/>
    <numFmt numFmtId="178" formatCode="#,##0.00_ "/>
    <numFmt numFmtId="179" formatCode="[$HKD]\ #,##0.00_);[Red]\([$HKD]\ #,##0.00\)"/>
    <numFmt numFmtId="180" formatCode="\¥#,##0_);[Red]\(\¥#,##0\)"/>
    <numFmt numFmtId="181" formatCode="&quot;US$&quot;#,##0.00_);[Red]\(&quot;US$&quot;#,##0.00\)"/>
  </numFmts>
  <fonts count="37">
    <font>
      <sz val="12"/>
      <color theme="1"/>
      <name val="宋体"/>
      <charset val="134"/>
      <scheme val="minor"/>
    </font>
    <font>
      <sz val="12"/>
      <name val="宋体"/>
      <charset val="134"/>
      <scheme val="minor"/>
    </font>
    <font>
      <b/>
      <sz val="12"/>
      <color theme="0"/>
      <name val="Microsoft YaHei"/>
      <charset val="134"/>
    </font>
    <font>
      <b/>
      <sz val="16"/>
      <color theme="0"/>
      <name val="Microsoft YaHei"/>
      <charset val="134"/>
    </font>
    <font>
      <sz val="12"/>
      <name val="黑体"/>
      <charset val="134"/>
    </font>
    <font>
      <sz val="10"/>
      <name val="黑体"/>
      <charset val="134"/>
    </font>
    <font>
      <sz val="12"/>
      <color rgb="FFFF0000"/>
      <name val="黑体"/>
      <charset val="134"/>
    </font>
    <font>
      <sz val="10"/>
      <color rgb="FFFF0000"/>
      <name val="黑体"/>
      <charset val="134"/>
    </font>
    <font>
      <sz val="12"/>
      <name val="微软雅黑"/>
      <charset val="134"/>
    </font>
    <font>
      <sz val="12"/>
      <color theme="1"/>
      <name val="黑体"/>
      <charset val="134"/>
    </font>
    <font>
      <sz val="10"/>
      <color rgb="FF000000"/>
      <name val="微软雅黑"/>
      <charset val="134"/>
    </font>
    <font>
      <sz val="10"/>
      <name val="微软雅黑"/>
      <charset val="134"/>
    </font>
    <font>
      <sz val="12"/>
      <color rgb="FF000000"/>
      <name val="微软雅黑"/>
      <charset val="134"/>
    </font>
    <font>
      <sz val="10"/>
      <color rgb="FFFF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黑体"/>
      <charset val="134"/>
    </font>
    <font>
      <b/>
      <sz val="10"/>
      <color rgb="FFFF0000"/>
      <name val="黑体"/>
      <charset val="134"/>
    </font>
    <font>
      <b/>
      <sz val="11"/>
      <color theme="0"/>
      <name val="Microsoft YaHei"/>
      <charset val="134"/>
    </font>
  </fonts>
  <fills count="38">
    <fill>
      <patternFill patternType="none"/>
    </fill>
    <fill>
      <patternFill patternType="gray125"/>
    </fill>
    <fill>
      <patternFill patternType="solid">
        <fgColor theme="0" tint="-0.249977111117893"/>
        <bgColor indexed="64"/>
      </patternFill>
    </fill>
    <fill>
      <patternFill patternType="solid">
        <fgColor theme="6" tint="-0.249977111117893"/>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7"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8" borderId="10" applyNumberFormat="0" applyAlignment="0" applyProtection="0">
      <alignment vertical="center"/>
    </xf>
    <xf numFmtId="0" fontId="24" fillId="9" borderId="11" applyNumberFormat="0" applyAlignment="0" applyProtection="0">
      <alignment vertical="center"/>
    </xf>
    <xf numFmtId="0" fontId="25" fillId="9" borderId="10" applyNumberFormat="0" applyAlignment="0" applyProtection="0">
      <alignment vertical="center"/>
    </xf>
    <xf numFmtId="0" fontId="26" fillId="10"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32" fillId="37" borderId="0" applyNumberFormat="0" applyBorder="0" applyAlignment="0" applyProtection="0">
      <alignment vertical="center"/>
    </xf>
  </cellStyleXfs>
  <cellXfs count="69">
    <xf numFmtId="0" fontId="0" fillId="0" borderId="0" xfId="0">
      <alignment vertical="center"/>
    </xf>
    <xf numFmtId="0" fontId="1" fillId="2" borderId="0" xfId="0" applyFont="1" applyFill="1" applyAlignment="1">
      <alignment vertical="center"/>
    </xf>
    <xf numFmtId="0" fontId="0" fillId="2" borderId="0" xfId="0" applyFill="1" applyAlignment="1">
      <alignment horizontal="center" vertical="center"/>
    </xf>
    <xf numFmtId="0" fontId="0" fillId="2" borderId="0" xfId="0" applyFill="1" applyAlignment="1">
      <alignment vertical="center"/>
    </xf>
    <xf numFmtId="176" fontId="0" fillId="2" borderId="0" xfId="0" applyNumberFormat="1" applyFont="1" applyFill="1" applyAlignment="1">
      <alignment vertical="center"/>
    </xf>
    <xf numFmtId="177" fontId="0" fillId="2" borderId="0" xfId="0" applyNumberFormat="1" applyFont="1" applyFill="1" applyAlignment="1">
      <alignment vertical="center"/>
    </xf>
    <xf numFmtId="0" fontId="0" fillId="2" borderId="0" xfId="0" applyFill="1">
      <alignment vertical="center"/>
    </xf>
    <xf numFmtId="178" fontId="0" fillId="2" borderId="0" xfId="0" applyNumberFormat="1" applyFill="1">
      <alignment vertical="center"/>
    </xf>
    <xf numFmtId="178" fontId="0" fillId="2" borderId="0" xfId="0" applyNumberFormat="1" applyFill="1" applyAlignment="1">
      <alignment vertical="center"/>
    </xf>
    <xf numFmtId="0" fontId="2" fillId="3" borderId="0" xfId="0" applyNumberFormat="1" applyFont="1" applyFill="1" applyBorder="1" applyAlignment="1">
      <alignment horizontal="center" vertical="center"/>
    </xf>
    <xf numFmtId="0" fontId="3" fillId="3" borderId="0" xfId="0"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xf>
    <xf numFmtId="176" fontId="3" fillId="3" borderId="0" xfId="0" applyNumberFormat="1" applyFont="1" applyFill="1" applyBorder="1" applyAlignment="1">
      <alignment horizontal="center" vertical="center"/>
    </xf>
    <xf numFmtId="177" fontId="3" fillId="3" borderId="0" xfId="0" applyNumberFormat="1" applyFont="1" applyFill="1" applyBorder="1" applyAlignment="1">
      <alignment horizontal="center" vertical="center"/>
    </xf>
    <xf numFmtId="177" fontId="3" fillId="3"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176" fontId="6" fillId="0" borderId="1" xfId="0" applyNumberFormat="1" applyFont="1" applyFill="1" applyBorder="1" applyAlignment="1">
      <alignment vertical="center" wrapText="1"/>
    </xf>
    <xf numFmtId="177" fontId="4" fillId="0" borderId="1" xfId="0" applyNumberFormat="1" applyFont="1" applyFill="1" applyBorder="1" applyAlignment="1">
      <alignment vertical="center" wrapText="1"/>
    </xf>
    <xf numFmtId="176" fontId="4" fillId="0" borderId="1" xfId="0" applyNumberFormat="1" applyFont="1" applyFill="1" applyBorder="1" applyAlignment="1">
      <alignment vertical="center" wrapText="1"/>
    </xf>
    <xf numFmtId="177" fontId="4" fillId="0" borderId="1" xfId="0" applyNumberFormat="1" applyFont="1" applyFill="1" applyBorder="1" applyAlignment="1">
      <alignment vertical="center"/>
    </xf>
    <xf numFmtId="176" fontId="4" fillId="0" borderId="1" xfId="0" applyNumberFormat="1" applyFont="1" applyFill="1" applyBorder="1" applyAlignment="1">
      <alignment horizontal="right" vertical="center" wrapText="1"/>
    </xf>
    <xf numFmtId="0" fontId="5" fillId="0" borderId="1" xfId="0" applyNumberFormat="1" applyFont="1" applyFill="1" applyBorder="1" applyAlignment="1">
      <alignment vertical="center"/>
    </xf>
    <xf numFmtId="176" fontId="4" fillId="0" borderId="1" xfId="0" applyNumberFormat="1" applyFont="1" applyFill="1" applyBorder="1" applyAlignment="1">
      <alignment vertical="center"/>
    </xf>
    <xf numFmtId="49"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6" fontId="6" fillId="0" borderId="1" xfId="0" applyNumberFormat="1" applyFont="1" applyFill="1" applyBorder="1" applyAlignment="1">
      <alignment vertical="center"/>
    </xf>
    <xf numFmtId="0" fontId="5"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right" vertical="center"/>
    </xf>
    <xf numFmtId="177" fontId="2" fillId="3" borderId="0" xfId="0" applyNumberFormat="1" applyFont="1" applyFill="1" applyBorder="1" applyAlignment="1">
      <alignment horizontal="center" vertical="center" wrapText="1"/>
    </xf>
    <xf numFmtId="178" fontId="3" fillId="4" borderId="0" xfId="0" applyNumberFormat="1" applyFont="1" applyFill="1" applyBorder="1" applyAlignment="1">
      <alignment horizontal="center" vertical="center"/>
    </xf>
    <xf numFmtId="178" fontId="4" fillId="0" borderId="1" xfId="0" applyNumberFormat="1" applyFont="1" applyFill="1" applyBorder="1">
      <alignment vertical="center"/>
    </xf>
    <xf numFmtId="178" fontId="4" fillId="0" borderId="1" xfId="0" applyNumberFormat="1" applyFont="1" applyFill="1" applyBorder="1" applyAlignment="1">
      <alignment horizontal="right" vertical="center"/>
    </xf>
    <xf numFmtId="179" fontId="5" fillId="0" borderId="1" xfId="0" applyNumberFormat="1" applyFont="1" applyFill="1" applyBorder="1" applyAlignment="1">
      <alignment vertical="center" wrapText="1"/>
    </xf>
    <xf numFmtId="178" fontId="4" fillId="0" borderId="2" xfId="0" applyNumberFormat="1" applyFont="1" applyFill="1" applyBorder="1" applyAlignment="1">
      <alignment horizontal="right" vertical="center"/>
    </xf>
    <xf numFmtId="178" fontId="4" fillId="0" borderId="3" xfId="0" applyNumberFormat="1" applyFont="1" applyFill="1" applyBorder="1" applyAlignment="1">
      <alignment horizontal="right" vertical="center"/>
    </xf>
    <xf numFmtId="179" fontId="5" fillId="0" borderId="1" xfId="0" applyNumberFormat="1" applyFont="1" applyFill="1" applyBorder="1" applyAlignment="1">
      <alignment vertical="center"/>
    </xf>
    <xf numFmtId="178" fontId="4" fillId="0" borderId="1" xfId="1" applyNumberFormat="1" applyFont="1" applyFill="1" applyBorder="1" applyAlignment="1">
      <alignment horizontal="right" vertical="center"/>
    </xf>
    <xf numFmtId="180" fontId="7"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vertical="center" wrapText="1"/>
    </xf>
    <xf numFmtId="181" fontId="5" fillId="0" borderId="1" xfId="0" applyNumberFormat="1" applyFont="1" applyFill="1" applyBorder="1" applyAlignment="1">
      <alignment vertical="center"/>
    </xf>
    <xf numFmtId="178" fontId="8" fillId="0" borderId="1"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178" fontId="4" fillId="0" borderId="4"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0" fontId="9" fillId="0" borderId="1" xfId="0" applyFont="1" applyFill="1" applyBorder="1">
      <alignment vertical="center"/>
    </xf>
    <xf numFmtId="0" fontId="10" fillId="2" borderId="0" xfId="0" applyNumberFormat="1" applyFont="1" applyFill="1" applyBorder="1" applyAlignment="1">
      <alignment vertical="center"/>
    </xf>
    <xf numFmtId="0" fontId="11" fillId="2" borderId="0" xfId="0" applyNumberFormat="1" applyFont="1" applyFill="1" applyBorder="1" applyAlignment="1">
      <alignment vertical="center"/>
    </xf>
    <xf numFmtId="26" fontId="4" fillId="0" borderId="1" xfId="0" applyNumberFormat="1" applyFont="1" applyFill="1" applyBorder="1" applyAlignment="1">
      <alignment vertical="center"/>
    </xf>
    <xf numFmtId="0" fontId="5" fillId="0" borderId="0" xfId="0" applyNumberFormat="1" applyFont="1" applyFill="1" applyBorder="1" applyAlignment="1">
      <alignment horizontal="center" vertical="center"/>
    </xf>
    <xf numFmtId="0" fontId="1" fillId="0" borderId="0" xfId="0" applyFont="1" applyFill="1" applyAlignment="1">
      <alignment horizontal="center" vertical="center"/>
    </xf>
    <xf numFmtId="0" fontId="5" fillId="0" borderId="0" xfId="0" applyNumberFormat="1" applyFont="1" applyFill="1" applyBorder="1" applyAlignment="1">
      <alignment vertical="center" wrapText="1"/>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0" fontId="10" fillId="2" borderId="0" xfId="0" applyNumberFormat="1" applyFont="1" applyFill="1" applyBorder="1" applyAlignment="1">
      <alignment horizontal="center" vertical="center"/>
    </xf>
    <xf numFmtId="176" fontId="12" fillId="2" borderId="0" xfId="0" applyNumberFormat="1" applyFont="1" applyFill="1" applyBorder="1" applyAlignment="1">
      <alignment vertical="center"/>
    </xf>
    <xf numFmtId="177" fontId="12" fillId="2" borderId="0" xfId="0" applyNumberFormat="1" applyFont="1" applyFill="1" applyBorder="1" applyAlignment="1">
      <alignment vertical="center"/>
    </xf>
    <xf numFmtId="0" fontId="10" fillId="2" borderId="0" xfId="0" applyNumberFormat="1" applyFont="1" applyFill="1" applyBorder="1" applyAlignment="1">
      <alignment horizontal="left" vertical="center"/>
    </xf>
    <xf numFmtId="0" fontId="10" fillId="5" borderId="0" xfId="0" applyNumberFormat="1" applyFont="1" applyFill="1" applyBorder="1" applyAlignment="1">
      <alignment horizontal="left" vertical="center"/>
    </xf>
    <xf numFmtId="0" fontId="13" fillId="6" borderId="0" xfId="0" applyNumberFormat="1" applyFont="1" applyFill="1" applyBorder="1" applyAlignment="1">
      <alignment horizontal="left" vertical="center"/>
    </xf>
    <xf numFmtId="178" fontId="8" fillId="0" borderId="2" xfId="0" applyNumberFormat="1" applyFont="1" applyFill="1" applyBorder="1" applyAlignment="1">
      <alignment horizontal="right" vertical="center"/>
    </xf>
    <xf numFmtId="178" fontId="8" fillId="0" borderId="1" xfId="1" applyNumberFormat="1" applyFont="1" applyFill="1" applyBorder="1" applyAlignment="1">
      <alignment horizontal="right" vertical="center"/>
    </xf>
    <xf numFmtId="0" fontId="1" fillId="0" borderId="0" xfId="0" applyFont="1" applyFill="1" applyAlignment="1">
      <alignment vertical="center"/>
    </xf>
    <xf numFmtId="178" fontId="10" fillId="2"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65306;2024&#24180;&#25424;&#36192;&#39033;&#30446;&#28165;&#21333;&#65288;&#25130;&#33267;2024&#24180;12&#26376;31&#26085;&#65289;&#25171;&#21360;&#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资金"/>
      <sheetName val="20-22年抗疫资金项目汇总表 (2)"/>
      <sheetName val="腾讯重症"/>
      <sheetName val="腾讯医护"/>
      <sheetName val="腾讯新冠疫苗"/>
      <sheetName val="1.同朋周卉仙"/>
      <sheetName val="2-1.曾宪梓百年院庆（人才培养）"/>
      <sheetName val="2-2.曾宪梓百年院庆 (肾科)"/>
      <sheetName val="3、4.碧桂园扶贫"/>
      <sheetName val="5.天河城科研"/>
      <sheetName val="6.先声"/>
      <sheetName val="7.碧迪"/>
      <sheetName val="8.吴华林"/>
      <sheetName val="9.曾宪梓科研"/>
      <sheetName val="10.特需"/>
      <sheetName val="11.15.广发"/>
      <sheetName val="12.大药房"/>
      <sheetName val="13.曾宪梓临床医学出国"/>
      <sheetName val="14.深圳维世达"/>
      <sheetName val="16.易方达管理培训"/>
      <sheetName val="17.澳门柯麟奖"/>
      <sheetName val="18.刘銮雄医学综合大楼"/>
      <sheetName val="19.易方达短期研修"/>
      <sheetName val="20.碧桂园人才培养项目"/>
      <sheetName val="21.时代地产-院长基金"/>
      <sheetName val="22.刘銮雄医疗器材"/>
      <sheetName val="23.合生珠江"/>
      <sheetName val="24-1刘永生（出境）"/>
      <sheetName val="24-2刘永生期刊"/>
      <sheetName val="25.Q121雅居乐"/>
      <sheetName val="26-1.祈紫禧"/>
      <sheetName val="26-2.祈紫禧利息"/>
      <sheetName val="27.玖龙管理"/>
      <sheetName val="28.Q151玖龙柯星"/>
      <sheetName val="29.Ocean博济"/>
      <sheetName val="30.易方达柯星"/>
      <sheetName val="31.恒大"/>
      <sheetName val="32.汇领移植"/>
      <sheetName val="33.时代学者"/>
      <sheetName val="34.长江妇科"/>
      <sheetName val="35.新世界地产-高水平医院"/>
      <sheetName val="36.彩虹桥"/>
      <sheetName val="37.许智宏博济"/>
      <sheetName val="38.承毓"/>
      <sheetName val="39-1炳胜眼科"/>
      <sheetName val="39-2炳胜耳科"/>
      <sheetName val="39-3.炳胜学科"/>
      <sheetName val="40.大湾区精准人才（国强）"/>
      <sheetName val="41.呼吸人才"/>
      <sheetName val="42.中地君豪学科"/>
      <sheetName val="43.炳胜学科（二）"/>
      <sheetName val="44.陈思嫦博济"/>
      <sheetName val="45.省慈善总会"/>
      <sheetName val="47.64.胡斌锋"/>
      <sheetName val="48.南湖"/>
      <sheetName val="49.柯麟优秀护理人才"/>
      <sheetName val="50.国家医学中心"/>
      <sheetName val="51.不凡之星（三）"/>
      <sheetName val="52.安利医学技术交流"/>
      <sheetName val="53.梅骅临床专科"/>
      <sheetName val="54.三七临床"/>
      <sheetName val="55.唯爱同行（一）"/>
      <sheetName val="56.易娱妇科"/>
      <sheetName val="57.极尚妇科"/>
      <sheetName val="58.恒力医学"/>
      <sheetName val="59.嘉元学科"/>
      <sheetName val="60.金岭糖业"/>
      <sheetName val="61.Q058易方达柯星（2023-2027）"/>
      <sheetName val="62.Q502柯麟新苗"/>
      <sheetName val="64.Q217捷成"/>
      <sheetName val="65.中烟优质医疗"/>
      <sheetName val="66.胃肠外科青年人才培养项目"/>
      <sheetName val="67.Q220广汽集团"/>
      <sheetName val="68.Q221明珠讲坛"/>
      <sheetName val="69.Q222基层医疗帮扶义诊"/>
      <sheetName val="70.Q503吴金龙"/>
      <sheetName val="71.Q223唯爱同行（三）"/>
      <sheetName val="72.Q225教育捐赠（TCL）"/>
      <sheetName val="73.Q226教育捐赠（腾讯）"/>
      <sheetName val="77.Q227广汽"/>
    </sheetNames>
    <sheetDataSet>
      <sheetData sheetId="0"/>
      <sheetData sheetId="1"/>
      <sheetData sheetId="2"/>
      <sheetData sheetId="3"/>
      <sheetData sheetId="4"/>
      <sheetData sheetId="5">
        <row r="6">
          <cell r="K6">
            <v>1329433.56</v>
          </cell>
        </row>
        <row r="7">
          <cell r="K7">
            <v>25658.39</v>
          </cell>
        </row>
        <row r="8">
          <cell r="K8">
            <v>1329433.56</v>
          </cell>
        </row>
        <row r="9">
          <cell r="K9">
            <v>0</v>
          </cell>
        </row>
      </sheetData>
      <sheetData sheetId="6">
        <row r="7">
          <cell r="K7">
            <v>854082.68</v>
          </cell>
        </row>
        <row r="8">
          <cell r="K8">
            <v>0</v>
          </cell>
        </row>
        <row r="9">
          <cell r="K9">
            <v>96765.24</v>
          </cell>
        </row>
        <row r="10">
          <cell r="K10">
            <v>757317.44</v>
          </cell>
        </row>
      </sheetData>
      <sheetData sheetId="7">
        <row r="7">
          <cell r="K7">
            <v>854082.68</v>
          </cell>
        </row>
        <row r="8">
          <cell r="K8">
            <v>0</v>
          </cell>
        </row>
        <row r="9">
          <cell r="K9">
            <v>0</v>
          </cell>
        </row>
        <row r="10">
          <cell r="K10">
            <v>854082.68</v>
          </cell>
        </row>
      </sheetData>
      <sheetData sheetId="8">
        <row r="7">
          <cell r="K7">
            <v>10100000</v>
          </cell>
        </row>
        <row r="8">
          <cell r="K8">
            <v>0</v>
          </cell>
        </row>
        <row r="9">
          <cell r="K9">
            <v>5785242.01</v>
          </cell>
        </row>
        <row r="10">
          <cell r="K10">
            <v>4314757.99</v>
          </cell>
        </row>
      </sheetData>
      <sheetData sheetId="9">
        <row r="7">
          <cell r="K7">
            <v>1500000</v>
          </cell>
        </row>
        <row r="8">
          <cell r="K8">
            <v>0</v>
          </cell>
        </row>
        <row r="9">
          <cell r="K9">
            <v>90000</v>
          </cell>
        </row>
        <row r="10">
          <cell r="K10">
            <v>1410000</v>
          </cell>
        </row>
      </sheetData>
      <sheetData sheetId="10">
        <row r="7">
          <cell r="K7">
            <v>250000</v>
          </cell>
        </row>
        <row r="8">
          <cell r="K8">
            <v>0</v>
          </cell>
        </row>
        <row r="9">
          <cell r="K9">
            <v>214483.01</v>
          </cell>
        </row>
        <row r="10">
          <cell r="K10">
            <v>35516.99</v>
          </cell>
        </row>
      </sheetData>
      <sheetData sheetId="11">
        <row r="7">
          <cell r="K7">
            <v>600000</v>
          </cell>
        </row>
        <row r="8">
          <cell r="K8">
            <v>9270</v>
          </cell>
        </row>
        <row r="9">
          <cell r="K9">
            <v>240745.42</v>
          </cell>
        </row>
        <row r="10">
          <cell r="K10">
            <v>359254.58</v>
          </cell>
        </row>
      </sheetData>
      <sheetData sheetId="12">
        <row r="7">
          <cell r="K7">
            <v>200000</v>
          </cell>
        </row>
        <row r="8">
          <cell r="K8">
            <v>20000</v>
          </cell>
        </row>
        <row r="9">
          <cell r="K9">
            <v>180000</v>
          </cell>
        </row>
        <row r="10">
          <cell r="K10">
            <v>20000</v>
          </cell>
        </row>
      </sheetData>
      <sheetData sheetId="13">
        <row r="7">
          <cell r="K7">
            <v>1578968.43</v>
          </cell>
        </row>
        <row r="8">
          <cell r="K8">
            <v>0</v>
          </cell>
        </row>
        <row r="9">
          <cell r="K9">
            <v>1435483</v>
          </cell>
        </row>
        <row r="10">
          <cell r="K10">
            <v>143485.43</v>
          </cell>
        </row>
      </sheetData>
      <sheetData sheetId="14">
        <row r="7">
          <cell r="K7">
            <v>100000</v>
          </cell>
        </row>
        <row r="8">
          <cell r="K8">
            <v>0</v>
          </cell>
        </row>
        <row r="9">
          <cell r="K9">
            <v>70690.79</v>
          </cell>
        </row>
        <row r="10">
          <cell r="K10">
            <v>29309.21</v>
          </cell>
        </row>
      </sheetData>
      <sheetData sheetId="15">
        <row r="8">
          <cell r="K8">
            <v>0</v>
          </cell>
        </row>
        <row r="9">
          <cell r="K9">
            <v>307278.75</v>
          </cell>
        </row>
      </sheetData>
      <sheetData sheetId="16">
        <row r="7">
          <cell r="K7">
            <v>6000000</v>
          </cell>
        </row>
        <row r="8">
          <cell r="K8">
            <v>0</v>
          </cell>
        </row>
        <row r="9">
          <cell r="K9">
            <v>4190000</v>
          </cell>
        </row>
        <row r="10">
          <cell r="K10">
            <v>1810000</v>
          </cell>
        </row>
      </sheetData>
      <sheetData sheetId="17">
        <row r="7">
          <cell r="K7">
            <v>1596568.06</v>
          </cell>
        </row>
        <row r="8">
          <cell r="K8">
            <v>0</v>
          </cell>
        </row>
        <row r="9">
          <cell r="K9">
            <v>1450012.68</v>
          </cell>
        </row>
        <row r="10">
          <cell r="K10">
            <v>146555.38</v>
          </cell>
        </row>
      </sheetData>
      <sheetData sheetId="18">
        <row r="7">
          <cell r="K7">
            <v>500000</v>
          </cell>
        </row>
        <row r="8">
          <cell r="K8">
            <v>0</v>
          </cell>
        </row>
        <row r="9">
          <cell r="K9">
            <v>200000.04</v>
          </cell>
        </row>
        <row r="10">
          <cell r="K10">
            <v>299999.96</v>
          </cell>
        </row>
      </sheetData>
      <sheetData sheetId="19">
        <row r="7">
          <cell r="K7">
            <v>1000000</v>
          </cell>
        </row>
        <row r="8">
          <cell r="K8">
            <v>0</v>
          </cell>
        </row>
        <row r="9">
          <cell r="K9">
            <v>0</v>
          </cell>
        </row>
        <row r="10">
          <cell r="K10">
            <v>1000000</v>
          </cell>
        </row>
      </sheetData>
      <sheetData sheetId="20">
        <row r="7">
          <cell r="K7">
            <v>11521106.29</v>
          </cell>
        </row>
        <row r="8">
          <cell r="K8">
            <v>100000</v>
          </cell>
        </row>
        <row r="9">
          <cell r="K9">
            <v>1458447.48</v>
          </cell>
        </row>
      </sheetData>
      <sheetData sheetId="21">
        <row r="7">
          <cell r="K7">
            <v>260212000.01</v>
          </cell>
        </row>
        <row r="8">
          <cell r="K8">
            <v>0</v>
          </cell>
        </row>
        <row r="9">
          <cell r="K9">
            <v>211082714.36</v>
          </cell>
        </row>
        <row r="10">
          <cell r="K10">
            <v>49129285.65</v>
          </cell>
        </row>
      </sheetData>
      <sheetData sheetId="22">
        <row r="7">
          <cell r="K7">
            <v>2000000</v>
          </cell>
        </row>
        <row r="8">
          <cell r="K8">
            <v>0</v>
          </cell>
        </row>
        <row r="9">
          <cell r="K9">
            <v>0</v>
          </cell>
        </row>
        <row r="10">
          <cell r="K10">
            <v>2000000</v>
          </cell>
        </row>
      </sheetData>
      <sheetData sheetId="23">
        <row r="7">
          <cell r="K7">
            <v>2000000</v>
          </cell>
        </row>
        <row r="8">
          <cell r="K8">
            <v>0</v>
          </cell>
        </row>
        <row r="9">
          <cell r="K9">
            <v>1821887.5</v>
          </cell>
        </row>
        <row r="10">
          <cell r="K10">
            <v>178112.5</v>
          </cell>
        </row>
      </sheetData>
      <sheetData sheetId="24">
        <row r="7">
          <cell r="K7">
            <v>3000000</v>
          </cell>
        </row>
        <row r="8">
          <cell r="K8">
            <v>91128.74</v>
          </cell>
        </row>
        <row r="9">
          <cell r="K9">
            <v>2565885.24</v>
          </cell>
        </row>
        <row r="10">
          <cell r="K10">
            <v>434114.76</v>
          </cell>
        </row>
      </sheetData>
      <sheetData sheetId="25">
        <row r="7">
          <cell r="K7">
            <v>88719798.15</v>
          </cell>
        </row>
        <row r="8">
          <cell r="K8">
            <v>0</v>
          </cell>
        </row>
        <row r="9">
          <cell r="K9">
            <v>72137650</v>
          </cell>
        </row>
        <row r="10">
          <cell r="K10">
            <v>16582148.15</v>
          </cell>
        </row>
      </sheetData>
      <sheetData sheetId="26">
        <row r="7">
          <cell r="K7">
            <v>2000000</v>
          </cell>
        </row>
        <row r="8">
          <cell r="K8">
            <v>0</v>
          </cell>
        </row>
        <row r="9">
          <cell r="K9">
            <v>1875000</v>
          </cell>
        </row>
        <row r="10">
          <cell r="K10">
            <v>125000</v>
          </cell>
        </row>
      </sheetData>
      <sheetData sheetId="27">
        <row r="7">
          <cell r="K7">
            <v>746090</v>
          </cell>
        </row>
        <row r="8">
          <cell r="K8">
            <v>0</v>
          </cell>
        </row>
        <row r="9">
          <cell r="K9">
            <v>441093.19</v>
          </cell>
        </row>
        <row r="10">
          <cell r="K10">
            <v>304996.81</v>
          </cell>
        </row>
      </sheetData>
      <sheetData sheetId="28">
        <row r="7">
          <cell r="K7">
            <v>87290</v>
          </cell>
        </row>
        <row r="8">
          <cell r="K8">
            <v>11680</v>
          </cell>
        </row>
        <row r="9">
          <cell r="K9">
            <v>72280</v>
          </cell>
        </row>
        <row r="10">
          <cell r="K10">
            <v>15010</v>
          </cell>
        </row>
      </sheetData>
      <sheetData sheetId="29">
        <row r="7">
          <cell r="K7">
            <v>35000000</v>
          </cell>
        </row>
        <row r="8">
          <cell r="K8">
            <v>5000000</v>
          </cell>
        </row>
        <row r="9">
          <cell r="K9">
            <v>35000000</v>
          </cell>
        </row>
      </sheetData>
      <sheetData sheetId="30">
        <row r="7">
          <cell r="K7">
            <v>7500000</v>
          </cell>
        </row>
        <row r="8">
          <cell r="K8">
            <v>150000</v>
          </cell>
        </row>
        <row r="9">
          <cell r="K9">
            <v>1887146.55</v>
          </cell>
        </row>
        <row r="10">
          <cell r="K10">
            <v>5612853.45</v>
          </cell>
        </row>
      </sheetData>
      <sheetData sheetId="31">
        <row r="7">
          <cell r="K7">
            <v>656116.67</v>
          </cell>
        </row>
        <row r="8">
          <cell r="K8">
            <v>12807.51</v>
          </cell>
        </row>
        <row r="9">
          <cell r="K9">
            <v>105680</v>
          </cell>
        </row>
        <row r="10">
          <cell r="K10">
            <v>550436.67</v>
          </cell>
        </row>
      </sheetData>
      <sheetData sheetId="32">
        <row r="7">
          <cell r="K7">
            <v>2000000</v>
          </cell>
        </row>
        <row r="8">
          <cell r="K8">
            <v>201675.55</v>
          </cell>
        </row>
        <row r="9">
          <cell r="K9">
            <v>745155.55</v>
          </cell>
        </row>
        <row r="10">
          <cell r="K10">
            <v>1254844.45</v>
          </cell>
        </row>
      </sheetData>
      <sheetData sheetId="33">
        <row r="7">
          <cell r="K7">
            <v>40000000</v>
          </cell>
        </row>
        <row r="8">
          <cell r="K8">
            <v>1375247.94000001</v>
          </cell>
        </row>
        <row r="9">
          <cell r="K9">
            <v>12924978.8</v>
          </cell>
        </row>
        <row r="10">
          <cell r="K10">
            <v>27075021.2</v>
          </cell>
        </row>
      </sheetData>
      <sheetData sheetId="34">
        <row r="7">
          <cell r="K7">
            <v>21358.66</v>
          </cell>
        </row>
        <row r="8">
          <cell r="K8">
            <v>0</v>
          </cell>
        </row>
        <row r="9">
          <cell r="K9">
            <v>21134.06</v>
          </cell>
        </row>
        <row r="10">
          <cell r="K10">
            <v>224.600000000002</v>
          </cell>
        </row>
      </sheetData>
      <sheetData sheetId="35">
        <row r="8">
          <cell r="K8">
            <v>0</v>
          </cell>
        </row>
        <row r="10">
          <cell r="K10">
            <v>0</v>
          </cell>
        </row>
      </sheetData>
      <sheetData sheetId="36">
        <row r="7">
          <cell r="K7">
            <v>300000000</v>
          </cell>
        </row>
        <row r="8">
          <cell r="K8">
            <v>61923674.4</v>
          </cell>
        </row>
        <row r="9">
          <cell r="K9">
            <v>140919170.96</v>
          </cell>
        </row>
        <row r="10">
          <cell r="K10">
            <v>159080829.04</v>
          </cell>
        </row>
      </sheetData>
      <sheetData sheetId="37">
        <row r="7">
          <cell r="K7">
            <v>3000000</v>
          </cell>
        </row>
        <row r="8">
          <cell r="K8">
            <v>728494.21</v>
          </cell>
        </row>
        <row r="9">
          <cell r="K9">
            <v>2660715.49</v>
          </cell>
        </row>
        <row r="10">
          <cell r="K10">
            <v>339284.51</v>
          </cell>
        </row>
      </sheetData>
      <sheetData sheetId="38">
        <row r="7">
          <cell r="K7">
            <v>15000000</v>
          </cell>
        </row>
        <row r="8">
          <cell r="K8">
            <v>999999.96</v>
          </cell>
        </row>
        <row r="9">
          <cell r="K9">
            <v>12098334.19</v>
          </cell>
        </row>
        <row r="10">
          <cell r="K10">
            <v>2901665.81</v>
          </cell>
        </row>
      </sheetData>
      <sheetData sheetId="39">
        <row r="7">
          <cell r="K7">
            <v>100000</v>
          </cell>
        </row>
        <row r="8">
          <cell r="K8">
            <v>1190</v>
          </cell>
        </row>
        <row r="9">
          <cell r="K9">
            <v>2090</v>
          </cell>
        </row>
        <row r="10">
          <cell r="K10">
            <v>97910</v>
          </cell>
        </row>
      </sheetData>
      <sheetData sheetId="40">
        <row r="7">
          <cell r="K7">
            <v>20000000</v>
          </cell>
        </row>
        <row r="8">
          <cell r="K8">
            <v>243620.88</v>
          </cell>
        </row>
        <row r="9">
          <cell r="K9">
            <v>16243620.88</v>
          </cell>
        </row>
        <row r="10">
          <cell r="K10">
            <v>3756379.12</v>
          </cell>
        </row>
      </sheetData>
      <sheetData sheetId="41">
        <row r="7">
          <cell r="K7">
            <v>10000</v>
          </cell>
        </row>
        <row r="8">
          <cell r="K8">
            <v>0</v>
          </cell>
        </row>
        <row r="9">
          <cell r="K9">
            <v>0</v>
          </cell>
        </row>
        <row r="10">
          <cell r="K10">
            <v>10000</v>
          </cell>
        </row>
      </sheetData>
      <sheetData sheetId="42">
        <row r="7">
          <cell r="K7">
            <v>20000</v>
          </cell>
        </row>
        <row r="8">
          <cell r="K8">
            <v>0</v>
          </cell>
        </row>
        <row r="9">
          <cell r="K9">
            <v>0</v>
          </cell>
        </row>
        <row r="10">
          <cell r="K10">
            <v>20000</v>
          </cell>
        </row>
      </sheetData>
      <sheetData sheetId="43">
        <row r="7">
          <cell r="K7">
            <v>30000</v>
          </cell>
        </row>
        <row r="8">
          <cell r="K8">
            <v>0</v>
          </cell>
        </row>
        <row r="9">
          <cell r="K9">
            <v>0</v>
          </cell>
        </row>
        <row r="10">
          <cell r="K10">
            <v>30000</v>
          </cell>
        </row>
      </sheetData>
      <sheetData sheetId="44">
        <row r="7">
          <cell r="K7">
            <v>1000000</v>
          </cell>
        </row>
        <row r="8">
          <cell r="K8">
            <v>111017.98</v>
          </cell>
        </row>
        <row r="9">
          <cell r="K9">
            <v>308593.52</v>
          </cell>
        </row>
        <row r="10">
          <cell r="K10">
            <v>691406.48</v>
          </cell>
        </row>
      </sheetData>
      <sheetData sheetId="45">
        <row r="7">
          <cell r="K7">
            <v>1000000</v>
          </cell>
        </row>
        <row r="8">
          <cell r="K8">
            <v>0</v>
          </cell>
        </row>
        <row r="9">
          <cell r="K9">
            <v>707769.99</v>
          </cell>
        </row>
        <row r="10">
          <cell r="K10">
            <v>292230.01</v>
          </cell>
        </row>
      </sheetData>
      <sheetData sheetId="46">
        <row r="7">
          <cell r="K7">
            <v>500000</v>
          </cell>
        </row>
        <row r="8">
          <cell r="K8">
            <v>0</v>
          </cell>
        </row>
        <row r="9">
          <cell r="K9">
            <v>0</v>
          </cell>
        </row>
        <row r="10">
          <cell r="K10">
            <v>500000</v>
          </cell>
        </row>
      </sheetData>
      <sheetData sheetId="47">
        <row r="7">
          <cell r="K7">
            <v>20000000</v>
          </cell>
        </row>
        <row r="8">
          <cell r="K8">
            <v>0</v>
          </cell>
        </row>
        <row r="9">
          <cell r="K9">
            <v>20000000</v>
          </cell>
        </row>
        <row r="10">
          <cell r="K10">
            <v>0</v>
          </cell>
        </row>
      </sheetData>
      <sheetData sheetId="48">
        <row r="7">
          <cell r="K7">
            <v>10000000</v>
          </cell>
        </row>
        <row r="8">
          <cell r="K8">
            <v>0</v>
          </cell>
        </row>
        <row r="9">
          <cell r="K9">
            <v>300000</v>
          </cell>
        </row>
        <row r="10">
          <cell r="K10">
            <v>9700000</v>
          </cell>
        </row>
      </sheetData>
      <sheetData sheetId="49">
        <row r="7">
          <cell r="K7">
            <v>1000000</v>
          </cell>
        </row>
        <row r="8">
          <cell r="K8">
            <v>0</v>
          </cell>
        </row>
        <row r="9">
          <cell r="K9">
            <v>0</v>
          </cell>
        </row>
        <row r="10">
          <cell r="K10">
            <v>1000000</v>
          </cell>
        </row>
      </sheetData>
      <sheetData sheetId="50">
        <row r="7">
          <cell r="K7">
            <v>2500000</v>
          </cell>
        </row>
        <row r="8">
          <cell r="K8">
            <v>556970.23</v>
          </cell>
        </row>
        <row r="9">
          <cell r="K9">
            <v>1327387.19</v>
          </cell>
        </row>
      </sheetData>
      <sheetData sheetId="51">
        <row r="7">
          <cell r="K7">
            <v>5000</v>
          </cell>
        </row>
        <row r="8">
          <cell r="K8">
            <v>0</v>
          </cell>
        </row>
        <row r="9">
          <cell r="K9">
            <v>0</v>
          </cell>
        </row>
        <row r="10">
          <cell r="K10">
            <v>5000</v>
          </cell>
        </row>
      </sheetData>
      <sheetData sheetId="52">
        <row r="7">
          <cell r="K7">
            <v>2317712.64</v>
          </cell>
        </row>
        <row r="8">
          <cell r="K8">
            <v>55523.6</v>
          </cell>
        </row>
        <row r="9">
          <cell r="K9">
            <v>2267973.17</v>
          </cell>
        </row>
        <row r="10">
          <cell r="K10">
            <v>49739.4700000002</v>
          </cell>
        </row>
      </sheetData>
      <sheetData sheetId="53"/>
      <sheetData sheetId="54">
        <row r="7">
          <cell r="K7">
            <v>1500000</v>
          </cell>
        </row>
        <row r="8">
          <cell r="K8">
            <v>250000</v>
          </cell>
        </row>
        <row r="9">
          <cell r="K9">
            <v>935408.22</v>
          </cell>
        </row>
        <row r="10">
          <cell r="K10">
            <v>564591.78</v>
          </cell>
        </row>
      </sheetData>
      <sheetData sheetId="55">
        <row r="7">
          <cell r="K7">
            <v>2000000</v>
          </cell>
        </row>
        <row r="8">
          <cell r="K8">
            <v>696165</v>
          </cell>
        </row>
        <row r="9">
          <cell r="K9">
            <v>1299665</v>
          </cell>
        </row>
      </sheetData>
      <sheetData sheetId="56">
        <row r="7">
          <cell r="K7">
            <v>1110000</v>
          </cell>
        </row>
        <row r="8">
          <cell r="K8">
            <v>0</v>
          </cell>
        </row>
        <row r="9">
          <cell r="K9">
            <v>0</v>
          </cell>
        </row>
        <row r="10">
          <cell r="K10">
            <v>1110000</v>
          </cell>
        </row>
      </sheetData>
      <sheetData sheetId="57">
        <row r="7">
          <cell r="K7">
            <v>2500000</v>
          </cell>
        </row>
        <row r="8">
          <cell r="K8">
            <v>0</v>
          </cell>
        </row>
        <row r="9">
          <cell r="K9">
            <v>0</v>
          </cell>
        </row>
      </sheetData>
      <sheetData sheetId="58">
        <row r="7">
          <cell r="K7">
            <v>100000</v>
          </cell>
        </row>
        <row r="8">
          <cell r="K8">
            <v>0</v>
          </cell>
        </row>
        <row r="9">
          <cell r="K9">
            <v>0</v>
          </cell>
        </row>
        <row r="10">
          <cell r="K10">
            <v>100000</v>
          </cell>
        </row>
      </sheetData>
      <sheetData sheetId="59">
        <row r="7">
          <cell r="K7">
            <v>5000000</v>
          </cell>
        </row>
        <row r="8">
          <cell r="K8">
            <v>0</v>
          </cell>
        </row>
        <row r="9">
          <cell r="K9">
            <v>0</v>
          </cell>
        </row>
        <row r="10">
          <cell r="K10">
            <v>5000000</v>
          </cell>
        </row>
      </sheetData>
      <sheetData sheetId="60">
        <row r="7">
          <cell r="K7">
            <v>5000000</v>
          </cell>
        </row>
        <row r="8">
          <cell r="K8">
            <v>0</v>
          </cell>
        </row>
        <row r="9">
          <cell r="K9">
            <v>0</v>
          </cell>
        </row>
        <row r="10">
          <cell r="K10">
            <v>5000000</v>
          </cell>
        </row>
      </sheetData>
      <sheetData sheetId="61">
        <row r="7">
          <cell r="K7">
            <v>5000000</v>
          </cell>
        </row>
        <row r="8">
          <cell r="K8">
            <v>0</v>
          </cell>
        </row>
        <row r="9">
          <cell r="K9">
            <v>38400</v>
          </cell>
        </row>
        <row r="10">
          <cell r="K10">
            <v>4961600</v>
          </cell>
        </row>
      </sheetData>
      <sheetData sheetId="62">
        <row r="7">
          <cell r="K7">
            <v>1000000</v>
          </cell>
        </row>
        <row r="8">
          <cell r="K8">
            <v>924618.45</v>
          </cell>
        </row>
        <row r="9">
          <cell r="K9">
            <v>924618.45</v>
          </cell>
        </row>
        <row r="10">
          <cell r="K10">
            <v>75381.55</v>
          </cell>
        </row>
      </sheetData>
      <sheetData sheetId="63">
        <row r="7">
          <cell r="K7">
            <v>1000000</v>
          </cell>
        </row>
        <row r="8">
          <cell r="K8">
            <v>0</v>
          </cell>
        </row>
        <row r="9">
          <cell r="K9">
            <v>0</v>
          </cell>
        </row>
        <row r="10">
          <cell r="K10">
            <v>1000000</v>
          </cell>
        </row>
      </sheetData>
      <sheetData sheetId="64">
        <row r="7">
          <cell r="K7">
            <v>10000000</v>
          </cell>
        </row>
        <row r="8">
          <cell r="K8">
            <v>0</v>
          </cell>
        </row>
        <row r="9">
          <cell r="K9">
            <v>0</v>
          </cell>
        </row>
      </sheetData>
      <sheetData sheetId="65">
        <row r="7">
          <cell r="K7">
            <v>1000000</v>
          </cell>
        </row>
        <row r="8">
          <cell r="K8">
            <v>0</v>
          </cell>
        </row>
        <row r="9">
          <cell r="K9">
            <v>0</v>
          </cell>
        </row>
        <row r="10">
          <cell r="K10">
            <v>1000000</v>
          </cell>
        </row>
      </sheetData>
      <sheetData sheetId="66">
        <row r="7">
          <cell r="K7">
            <v>5000000</v>
          </cell>
        </row>
        <row r="8">
          <cell r="K8">
            <v>0</v>
          </cell>
        </row>
        <row r="9">
          <cell r="K9">
            <v>0</v>
          </cell>
        </row>
      </sheetData>
      <sheetData sheetId="67">
        <row r="7">
          <cell r="K7">
            <v>6000000</v>
          </cell>
        </row>
        <row r="8">
          <cell r="K8">
            <v>2696299.78</v>
          </cell>
        </row>
        <row r="9">
          <cell r="K9">
            <v>5304117.48</v>
          </cell>
        </row>
        <row r="10">
          <cell r="K10">
            <v>695882.52</v>
          </cell>
        </row>
      </sheetData>
      <sheetData sheetId="68">
        <row r="7">
          <cell r="K7">
            <v>1000000</v>
          </cell>
        </row>
        <row r="8">
          <cell r="K8">
            <v>1000000</v>
          </cell>
        </row>
        <row r="9">
          <cell r="K9">
            <v>1000000</v>
          </cell>
        </row>
        <row r="10">
          <cell r="K10">
            <v>0</v>
          </cell>
        </row>
      </sheetData>
      <sheetData sheetId="69">
        <row r="7">
          <cell r="K7">
            <v>4000000</v>
          </cell>
        </row>
        <row r="8">
          <cell r="K8">
            <v>146666.2</v>
          </cell>
        </row>
        <row r="9">
          <cell r="K9">
            <v>159452.28</v>
          </cell>
        </row>
        <row r="10">
          <cell r="K10">
            <v>3840547.72</v>
          </cell>
        </row>
      </sheetData>
      <sheetData sheetId="70">
        <row r="7">
          <cell r="K7">
            <v>2000000</v>
          </cell>
        </row>
        <row r="8">
          <cell r="K8">
            <v>252538.79</v>
          </cell>
        </row>
        <row r="9">
          <cell r="K9">
            <v>339302.79</v>
          </cell>
        </row>
        <row r="10">
          <cell r="K10">
            <v>1660697.21</v>
          </cell>
        </row>
      </sheetData>
      <sheetData sheetId="71">
        <row r="7">
          <cell r="K7">
            <v>1000000</v>
          </cell>
        </row>
        <row r="8">
          <cell r="K8">
            <v>15000</v>
          </cell>
        </row>
        <row r="9">
          <cell r="K9">
            <v>15000</v>
          </cell>
        </row>
      </sheetData>
      <sheetData sheetId="72">
        <row r="7">
          <cell r="K7">
            <v>359600</v>
          </cell>
        </row>
        <row r="8">
          <cell r="K8">
            <v>0</v>
          </cell>
        </row>
        <row r="9">
          <cell r="K9">
            <v>341640</v>
          </cell>
        </row>
        <row r="10">
          <cell r="K10">
            <v>17960</v>
          </cell>
        </row>
      </sheetData>
      <sheetData sheetId="73">
        <row r="7">
          <cell r="K7">
            <v>1000000</v>
          </cell>
        </row>
        <row r="8">
          <cell r="K8">
            <v>161000</v>
          </cell>
        </row>
        <row r="9">
          <cell r="K9">
            <v>161000</v>
          </cell>
        </row>
      </sheetData>
      <sheetData sheetId="74">
        <row r="7">
          <cell r="K7">
            <v>250000</v>
          </cell>
        </row>
        <row r="8">
          <cell r="K8">
            <v>0</v>
          </cell>
        </row>
        <row r="9">
          <cell r="K9">
            <v>0</v>
          </cell>
        </row>
        <row r="10">
          <cell r="K10">
            <v>250000</v>
          </cell>
        </row>
      </sheetData>
      <sheetData sheetId="75">
        <row r="7">
          <cell r="K7">
            <v>3000000</v>
          </cell>
        </row>
        <row r="8">
          <cell r="K8">
            <v>0</v>
          </cell>
        </row>
        <row r="9">
          <cell r="K9">
            <v>0</v>
          </cell>
        </row>
      </sheetData>
      <sheetData sheetId="76">
        <row r="7">
          <cell r="K7">
            <v>28548200</v>
          </cell>
        </row>
        <row r="8">
          <cell r="K8">
            <v>0</v>
          </cell>
        </row>
        <row r="9">
          <cell r="K9">
            <v>0</v>
          </cell>
        </row>
      </sheetData>
      <sheetData sheetId="77">
        <row r="7">
          <cell r="K7">
            <v>200000</v>
          </cell>
        </row>
        <row r="8">
          <cell r="K8">
            <v>0</v>
          </cell>
        </row>
        <row r="9">
          <cell r="K9">
            <v>0</v>
          </cell>
        </row>
      </sheetData>
      <sheetData sheetId="78">
        <row r="7">
          <cell r="K7">
            <v>900000</v>
          </cell>
        </row>
        <row r="8">
          <cell r="K8">
            <v>0</v>
          </cell>
        </row>
        <row r="9">
          <cell r="K9">
            <v>0</v>
          </cell>
        </row>
      </sheetData>
      <sheetData sheetId="79">
        <row r="7">
          <cell r="K7">
            <v>179800</v>
          </cell>
        </row>
        <row r="8">
          <cell r="K8">
            <v>179800</v>
          </cell>
        </row>
        <row r="9">
          <cell r="K9">
            <v>179800</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S206"/>
  <sheetViews>
    <sheetView tabSelected="1" view="pageBreakPreview" zoomScale="85" zoomScaleNormal="70" workbookViewId="0">
      <pane ySplit="1" topLeftCell="A69" activePane="bottomLeft" state="frozen"/>
      <selection/>
      <selection pane="bottomLeft" activeCell="L94" sqref="L94"/>
    </sheetView>
  </sheetViews>
  <sheetFormatPr defaultColWidth="8.7" defaultRowHeight="14.25"/>
  <cols>
    <col min="1" max="1" width="9.10833333333333" style="2" customWidth="1"/>
    <col min="2" max="2" width="9" style="2" hidden="1" customWidth="1"/>
    <col min="3" max="3" width="42.5" style="3" customWidth="1"/>
    <col min="4" max="4" width="27.5" style="3" customWidth="1"/>
    <col min="5" max="5" width="23.6" style="4" customWidth="1"/>
    <col min="6" max="6" width="21.2" style="5" hidden="1" customWidth="1"/>
    <col min="7" max="7" width="25.1" style="5" hidden="1" customWidth="1"/>
    <col min="8" max="8" width="17.6" style="5" hidden="1" customWidth="1"/>
    <col min="9" max="9" width="21.5" style="5" hidden="1" customWidth="1"/>
    <col min="10" max="10" width="44.7" style="3" hidden="1" customWidth="1"/>
    <col min="11" max="11" width="13.7" style="6" hidden="1" customWidth="1"/>
    <col min="12" max="12" width="18.75" style="7" customWidth="1"/>
    <col min="13" max="13" width="21.8166666666667" style="7" customWidth="1"/>
    <col min="14" max="14" width="19.9916666666667" style="7" customWidth="1"/>
    <col min="15" max="15" width="23.175" style="8" customWidth="1"/>
    <col min="16" max="16" width="18.0333333333333" style="8" hidden="1" customWidth="1"/>
    <col min="17" max="19" width="12.9" style="3" customWidth="1"/>
    <col min="20" max="16384" width="8.7" style="3"/>
  </cols>
  <sheetData>
    <row r="1" ht="53" customHeight="1" spans="1:19">
      <c r="A1" s="9" t="s">
        <v>0</v>
      </c>
      <c r="B1" s="10" t="s">
        <v>1</v>
      </c>
      <c r="C1" s="11" t="s">
        <v>2</v>
      </c>
      <c r="D1" s="11" t="s">
        <v>3</v>
      </c>
      <c r="E1" s="12" t="s">
        <v>4</v>
      </c>
      <c r="F1" s="13" t="s">
        <v>5</v>
      </c>
      <c r="G1" s="13" t="s">
        <v>6</v>
      </c>
      <c r="H1" s="14" t="s">
        <v>7</v>
      </c>
      <c r="I1" s="32" t="s">
        <v>8</v>
      </c>
      <c r="J1" s="10" t="s">
        <v>9</v>
      </c>
      <c r="L1" s="33" t="s">
        <v>10</v>
      </c>
      <c r="M1" s="33" t="s">
        <v>11</v>
      </c>
      <c r="N1" s="33" t="s">
        <v>12</v>
      </c>
      <c r="O1" s="33" t="s">
        <v>13</v>
      </c>
      <c r="P1" s="33" t="s">
        <v>14</v>
      </c>
      <c r="Q1" s="51"/>
      <c r="R1" s="51"/>
      <c r="S1" s="51"/>
    </row>
    <row r="2" s="1" customFormat="1" ht="30" customHeight="1" spans="1:19">
      <c r="A2" s="15">
        <v>1</v>
      </c>
      <c r="B2" s="16" t="s">
        <v>15</v>
      </c>
      <c r="C2" s="17" t="s">
        <v>16</v>
      </c>
      <c r="D2" s="18" t="s">
        <v>17</v>
      </c>
      <c r="E2" s="19">
        <v>1329433.56</v>
      </c>
      <c r="F2" s="20"/>
      <c r="G2" s="21">
        <v>1329433.56</v>
      </c>
      <c r="H2" s="21">
        <v>1283775.17</v>
      </c>
      <c r="I2" s="21">
        <f>SUM(G2-H2)</f>
        <v>45658.3900000001</v>
      </c>
      <c r="J2" s="17" t="s">
        <v>18</v>
      </c>
      <c r="K2" s="15"/>
      <c r="L2" s="34">
        <f>'[1]1.同朋周卉仙'!K6</f>
        <v>1329433.56</v>
      </c>
      <c r="M2" s="34">
        <f>'[1]1.同朋周卉仙'!K7</f>
        <v>25658.39</v>
      </c>
      <c r="N2" s="34">
        <f>'[1]1.同朋周卉仙'!K8</f>
        <v>1329433.56</v>
      </c>
      <c r="O2" s="35">
        <f t="shared" ref="O2:O51" si="0">L2-N2</f>
        <v>0</v>
      </c>
      <c r="P2" s="35">
        <f>'[1]1.同朋周卉仙'!K9-O2</f>
        <v>0</v>
      </c>
      <c r="Q2" s="52"/>
      <c r="R2" s="52"/>
      <c r="S2" s="52"/>
    </row>
    <row r="3" s="1" customFormat="1" ht="30" customHeight="1" spans="1:19">
      <c r="A3" s="15" t="s">
        <v>19</v>
      </c>
      <c r="B3" s="16" t="s">
        <v>15</v>
      </c>
      <c r="C3" s="18" t="s">
        <v>20</v>
      </c>
      <c r="D3" s="18" t="s">
        <v>21</v>
      </c>
      <c r="E3" s="22">
        <v>1000000</v>
      </c>
      <c r="F3" s="22">
        <v>2000000</v>
      </c>
      <c r="G3" s="22">
        <v>2000000</v>
      </c>
      <c r="H3" s="21">
        <v>96765.24</v>
      </c>
      <c r="I3" s="21">
        <v>1611400.12</v>
      </c>
      <c r="J3" s="36" t="s">
        <v>22</v>
      </c>
      <c r="K3" s="15" t="s">
        <v>23</v>
      </c>
      <c r="L3" s="35">
        <f>'[1]2-1.曾宪梓百年院庆（人才培养）'!K7</f>
        <v>854082.68</v>
      </c>
      <c r="M3" s="35">
        <f>'[1]2-1.曾宪梓百年院庆（人才培养）'!K8</f>
        <v>0</v>
      </c>
      <c r="N3" s="35">
        <f>'[1]2-1.曾宪梓百年院庆（人才培养）'!K9</f>
        <v>96765.24</v>
      </c>
      <c r="O3" s="35">
        <f t="shared" si="0"/>
        <v>757317.44</v>
      </c>
      <c r="P3" s="35">
        <f>'[1]2-1.曾宪梓百年院庆（人才培养）'!K10-O3</f>
        <v>0</v>
      </c>
      <c r="Q3" s="52"/>
      <c r="R3" s="52"/>
      <c r="S3" s="52"/>
    </row>
    <row r="4" s="1" customFormat="1" ht="30" customHeight="1" spans="1:19">
      <c r="A4" s="15" t="s">
        <v>24</v>
      </c>
      <c r="B4" s="16" t="s">
        <v>15</v>
      </c>
      <c r="C4" s="18" t="s">
        <v>20</v>
      </c>
      <c r="D4" s="18" t="s">
        <v>21</v>
      </c>
      <c r="E4" s="22">
        <v>1000000</v>
      </c>
      <c r="F4" s="22">
        <v>2000000</v>
      </c>
      <c r="G4" s="22">
        <v>2000000</v>
      </c>
      <c r="H4" s="21">
        <v>96765.24</v>
      </c>
      <c r="I4" s="21">
        <v>1611400.12</v>
      </c>
      <c r="J4" s="36" t="s">
        <v>22</v>
      </c>
      <c r="K4" s="15"/>
      <c r="L4" s="35">
        <f>'[1]2-2.曾宪梓百年院庆 (肾科)'!K7</f>
        <v>854082.68</v>
      </c>
      <c r="M4" s="35">
        <f>'[1]2-2.曾宪梓百年院庆 (肾科)'!K8</f>
        <v>0</v>
      </c>
      <c r="N4" s="35">
        <f>'[1]2-2.曾宪梓百年院庆 (肾科)'!K9</f>
        <v>0</v>
      </c>
      <c r="O4" s="35">
        <f t="shared" si="0"/>
        <v>854082.68</v>
      </c>
      <c r="P4" s="35">
        <f>'[1]2-2.曾宪梓百年院庆 (肾科)'!K10-O4</f>
        <v>0</v>
      </c>
      <c r="Q4" s="52"/>
      <c r="R4" s="52"/>
      <c r="S4" s="52"/>
    </row>
    <row r="5" s="1" customFormat="1" ht="50" customHeight="1" spans="1:19">
      <c r="A5" s="15">
        <v>3</v>
      </c>
      <c r="B5" s="16" t="s">
        <v>15</v>
      </c>
      <c r="C5" s="18" t="s">
        <v>25</v>
      </c>
      <c r="D5" s="18" t="s">
        <v>26</v>
      </c>
      <c r="E5" s="21">
        <v>10000000</v>
      </c>
      <c r="F5" s="20"/>
      <c r="G5" s="21">
        <v>10000000</v>
      </c>
      <c r="H5" s="21">
        <v>5789625.06</v>
      </c>
      <c r="I5" s="23">
        <v>4310374.94</v>
      </c>
      <c r="J5" s="18"/>
      <c r="K5" s="15"/>
      <c r="L5" s="35">
        <f>'[1]3、4.碧桂园扶贫'!K7</f>
        <v>10100000</v>
      </c>
      <c r="M5" s="35">
        <f>'[1]3、4.碧桂园扶贫'!K8</f>
        <v>0</v>
      </c>
      <c r="N5" s="35">
        <f>'[1]3、4.碧桂园扶贫'!K9</f>
        <v>5785242.01</v>
      </c>
      <c r="O5" s="35">
        <f t="shared" si="0"/>
        <v>4314757.99</v>
      </c>
      <c r="P5" s="37">
        <f>'[1]3、4.碧桂园扶贫'!K10-O5</f>
        <v>0</v>
      </c>
      <c r="Q5" s="52"/>
      <c r="R5" s="52"/>
      <c r="S5" s="52"/>
    </row>
    <row r="6" s="1" customFormat="1" ht="30" customHeight="1" spans="1:19">
      <c r="A6" s="15">
        <v>4</v>
      </c>
      <c r="B6" s="16" t="s">
        <v>15</v>
      </c>
      <c r="C6" s="17" t="s">
        <v>27</v>
      </c>
      <c r="D6" s="17" t="s">
        <v>28</v>
      </c>
      <c r="E6" s="21">
        <v>100000</v>
      </c>
      <c r="F6" s="20"/>
      <c r="G6" s="21">
        <v>100000</v>
      </c>
      <c r="H6" s="21"/>
      <c r="I6" s="23"/>
      <c r="J6" s="17" t="s">
        <v>29</v>
      </c>
      <c r="K6" s="15"/>
      <c r="L6" s="35"/>
      <c r="M6" s="35"/>
      <c r="N6" s="35"/>
      <c r="O6" s="35"/>
      <c r="P6" s="38"/>
      <c r="Q6" s="52"/>
      <c r="R6" s="52"/>
      <c r="S6" s="52"/>
    </row>
    <row r="7" s="1" customFormat="1" ht="30" customHeight="1" spans="1:19">
      <c r="A7" s="15">
        <v>5</v>
      </c>
      <c r="B7" s="16" t="s">
        <v>15</v>
      </c>
      <c r="C7" s="18" t="s">
        <v>30</v>
      </c>
      <c r="D7" s="18" t="s">
        <v>31</v>
      </c>
      <c r="E7" s="21">
        <v>1500000</v>
      </c>
      <c r="F7" s="20"/>
      <c r="G7" s="21">
        <v>1500000</v>
      </c>
      <c r="H7" s="21">
        <v>90000</v>
      </c>
      <c r="I7" s="21">
        <f>SUM(G7-H7)</f>
        <v>1410000</v>
      </c>
      <c r="J7" s="18"/>
      <c r="K7" s="15" t="s">
        <v>32</v>
      </c>
      <c r="L7" s="35">
        <f>'[1]5.天河城科研'!K7</f>
        <v>1500000</v>
      </c>
      <c r="M7" s="35">
        <f>'[1]5.天河城科研'!K8</f>
        <v>0</v>
      </c>
      <c r="N7" s="35">
        <f>'[1]5.天河城科研'!K9</f>
        <v>90000</v>
      </c>
      <c r="O7" s="35">
        <f t="shared" si="0"/>
        <v>1410000</v>
      </c>
      <c r="P7" s="35">
        <f>'[1]5.天河城科研'!K10-O7</f>
        <v>0</v>
      </c>
      <c r="Q7" s="52"/>
      <c r="R7" s="52"/>
      <c r="S7" s="52"/>
    </row>
    <row r="8" s="1" customFormat="1" ht="30" customHeight="1" spans="1:19">
      <c r="A8" s="15">
        <v>6</v>
      </c>
      <c r="B8" s="16" t="s">
        <v>15</v>
      </c>
      <c r="C8" s="18" t="s">
        <v>33</v>
      </c>
      <c r="D8" s="18" t="s">
        <v>34</v>
      </c>
      <c r="E8" s="21">
        <v>250000</v>
      </c>
      <c r="F8" s="20"/>
      <c r="G8" s="21">
        <v>250000</v>
      </c>
      <c r="H8" s="21">
        <v>214483.01</v>
      </c>
      <c r="I8" s="21">
        <v>35516.99</v>
      </c>
      <c r="J8" s="18"/>
      <c r="K8" s="15"/>
      <c r="L8" s="35">
        <f>'[1]6.先声'!K7</f>
        <v>250000</v>
      </c>
      <c r="M8" s="35">
        <f>'[1]6.先声'!K8</f>
        <v>0</v>
      </c>
      <c r="N8" s="35">
        <f>'[1]6.先声'!K9</f>
        <v>214483.01</v>
      </c>
      <c r="O8" s="35">
        <f t="shared" si="0"/>
        <v>35516.99</v>
      </c>
      <c r="P8" s="35">
        <f>'[1]6.先声'!K10-O8</f>
        <v>0</v>
      </c>
      <c r="Q8" s="52"/>
      <c r="R8" s="52"/>
      <c r="S8" s="52"/>
    </row>
    <row r="9" s="1" customFormat="1" ht="30" customHeight="1" spans="1:19">
      <c r="A9" s="15">
        <v>7</v>
      </c>
      <c r="B9" s="16" t="s">
        <v>15</v>
      </c>
      <c r="C9" s="18" t="s">
        <v>35</v>
      </c>
      <c r="D9" s="18" t="s">
        <v>36</v>
      </c>
      <c r="E9" s="21">
        <v>600000</v>
      </c>
      <c r="F9" s="20"/>
      <c r="G9" s="21">
        <v>600000</v>
      </c>
      <c r="H9" s="21">
        <v>203852.36</v>
      </c>
      <c r="I9" s="21">
        <f>-SUM(G9-H9)</f>
        <v>-396147.64</v>
      </c>
      <c r="J9" s="18" t="s">
        <v>37</v>
      </c>
      <c r="K9" s="15"/>
      <c r="L9" s="35">
        <f>'[1]7.碧迪'!K7</f>
        <v>600000</v>
      </c>
      <c r="M9" s="35">
        <f>'[1]7.碧迪'!K8</f>
        <v>9270</v>
      </c>
      <c r="N9" s="35">
        <f>'[1]7.碧迪'!K9</f>
        <v>240745.42</v>
      </c>
      <c r="O9" s="35">
        <f t="shared" si="0"/>
        <v>359254.58</v>
      </c>
      <c r="P9" s="35">
        <f>'[1]7.碧迪'!K10-O9</f>
        <v>0</v>
      </c>
      <c r="Q9" s="52"/>
      <c r="R9" s="52"/>
      <c r="S9" s="52"/>
    </row>
    <row r="10" s="1" customFormat="1" ht="30" customHeight="1" spans="1:19">
      <c r="A10" s="15">
        <v>8</v>
      </c>
      <c r="B10" s="16" t="s">
        <v>15</v>
      </c>
      <c r="C10" s="18" t="s">
        <v>38</v>
      </c>
      <c r="D10" s="18" t="s">
        <v>39</v>
      </c>
      <c r="E10" s="21">
        <v>200000</v>
      </c>
      <c r="F10" s="20"/>
      <c r="G10" s="21">
        <v>200000</v>
      </c>
      <c r="H10" s="21">
        <v>160000</v>
      </c>
      <c r="I10" s="21">
        <f>SUM(G10-H10)</f>
        <v>40000</v>
      </c>
      <c r="J10" s="18"/>
      <c r="K10" s="15"/>
      <c r="L10" s="35">
        <f>'[1]8.吴华林'!K7</f>
        <v>200000</v>
      </c>
      <c r="M10" s="35">
        <f>'[1]8.吴华林'!K8</f>
        <v>20000</v>
      </c>
      <c r="N10" s="35">
        <f>'[1]8.吴华林'!K9</f>
        <v>180000</v>
      </c>
      <c r="O10" s="35">
        <f t="shared" si="0"/>
        <v>20000</v>
      </c>
      <c r="P10" s="35">
        <f>'[1]8.吴华林'!K10-O10</f>
        <v>0</v>
      </c>
      <c r="Q10" s="52"/>
      <c r="R10" s="52"/>
      <c r="S10" s="52"/>
    </row>
    <row r="11" s="1" customFormat="1" ht="35" customHeight="1" spans="1:19">
      <c r="A11" s="15">
        <v>9</v>
      </c>
      <c r="B11" s="16" t="s">
        <v>15</v>
      </c>
      <c r="C11" s="18" t="s">
        <v>40</v>
      </c>
      <c r="D11" s="18" t="s">
        <v>21</v>
      </c>
      <c r="E11" s="22">
        <v>2000000</v>
      </c>
      <c r="F11" s="22">
        <v>2000000</v>
      </c>
      <c r="G11" s="22"/>
      <c r="H11" s="22"/>
      <c r="I11" s="22"/>
      <c r="J11" s="39" t="s">
        <v>41</v>
      </c>
      <c r="K11" s="15"/>
      <c r="L11" s="35">
        <f>'[1]9.曾宪梓科研'!K7</f>
        <v>1578968.43</v>
      </c>
      <c r="M11" s="35">
        <f>'[1]9.曾宪梓科研'!K8</f>
        <v>0</v>
      </c>
      <c r="N11" s="35">
        <f>'[1]9.曾宪梓科研'!K9</f>
        <v>1435483</v>
      </c>
      <c r="O11" s="35">
        <f t="shared" si="0"/>
        <v>143485.43</v>
      </c>
      <c r="P11" s="35">
        <f>'[1]9.曾宪梓科研'!K10-O11</f>
        <v>0</v>
      </c>
      <c r="Q11" s="52"/>
      <c r="R11" s="52"/>
      <c r="S11" s="52"/>
    </row>
    <row r="12" s="1" customFormat="1" ht="30" customHeight="1" spans="1:19">
      <c r="A12" s="15">
        <v>10</v>
      </c>
      <c r="B12" s="16" t="s">
        <v>15</v>
      </c>
      <c r="C12" s="18" t="s">
        <v>42</v>
      </c>
      <c r="D12" s="18" t="s">
        <v>43</v>
      </c>
      <c r="E12" s="21">
        <v>100000</v>
      </c>
      <c r="F12" s="20"/>
      <c r="G12" s="21">
        <v>100000</v>
      </c>
      <c r="H12" s="21"/>
      <c r="I12" s="21"/>
      <c r="J12" s="18"/>
      <c r="K12" s="15"/>
      <c r="L12" s="35">
        <f>'[1]10.特需'!K7</f>
        <v>100000</v>
      </c>
      <c r="M12" s="35">
        <f>'[1]10.特需'!K8</f>
        <v>0</v>
      </c>
      <c r="N12" s="35">
        <f>'[1]10.特需'!K9</f>
        <v>70690.79</v>
      </c>
      <c r="O12" s="35">
        <f t="shared" si="0"/>
        <v>29309.21</v>
      </c>
      <c r="P12" s="35">
        <f>'[1]10.特需'!K10-O12</f>
        <v>0</v>
      </c>
      <c r="Q12" s="52"/>
      <c r="R12" s="52"/>
      <c r="S12" s="52"/>
    </row>
    <row r="13" s="1" customFormat="1" ht="30" customHeight="1" spans="1:19">
      <c r="A13" s="15">
        <v>11</v>
      </c>
      <c r="B13" s="16" t="s">
        <v>15</v>
      </c>
      <c r="C13" s="18" t="s">
        <v>44</v>
      </c>
      <c r="D13" s="18" t="s">
        <v>45</v>
      </c>
      <c r="E13" s="21">
        <v>500000</v>
      </c>
      <c r="F13" s="20"/>
      <c r="G13" s="21">
        <v>500000</v>
      </c>
      <c r="H13" s="21"/>
      <c r="I13" s="21"/>
      <c r="J13" s="18"/>
      <c r="K13" s="15"/>
      <c r="L13" s="35">
        <v>500000</v>
      </c>
      <c r="M13" s="35">
        <f>'[1]11.15.广发'!K8</f>
        <v>0</v>
      </c>
      <c r="N13" s="35">
        <f>'[1]11.15.广发'!K9</f>
        <v>307278.75</v>
      </c>
      <c r="O13" s="35">
        <f t="shared" si="0"/>
        <v>192721.25</v>
      </c>
      <c r="P13" s="35"/>
      <c r="Q13" s="52"/>
      <c r="R13" s="52"/>
      <c r="S13" s="52"/>
    </row>
    <row r="14" s="1" customFormat="1" ht="30" customHeight="1" spans="1:19">
      <c r="A14" s="15">
        <v>12</v>
      </c>
      <c r="B14" s="16" t="s">
        <v>15</v>
      </c>
      <c r="C14" s="18" t="s">
        <v>46</v>
      </c>
      <c r="D14" s="18" t="s">
        <v>47</v>
      </c>
      <c r="E14" s="21">
        <v>6000000</v>
      </c>
      <c r="F14" s="20"/>
      <c r="G14" s="21">
        <v>6000000</v>
      </c>
      <c r="H14" s="21"/>
      <c r="I14" s="21"/>
      <c r="J14" s="18"/>
      <c r="K14" s="15" t="s">
        <v>48</v>
      </c>
      <c r="L14" s="35">
        <f>'[1]12.大药房'!K7</f>
        <v>6000000</v>
      </c>
      <c r="M14" s="35">
        <f>'[1]12.大药房'!K8</f>
        <v>0</v>
      </c>
      <c r="N14" s="35">
        <f>'[1]12.大药房'!K9</f>
        <v>4190000</v>
      </c>
      <c r="O14" s="35">
        <f t="shared" si="0"/>
        <v>1810000</v>
      </c>
      <c r="P14" s="35">
        <f>'[1]12.大药房'!K10-O14</f>
        <v>0</v>
      </c>
      <c r="Q14" s="52"/>
      <c r="R14" s="52"/>
      <c r="S14" s="52"/>
    </row>
    <row r="15" s="1" customFormat="1" ht="30" customHeight="1" spans="1:19">
      <c r="A15" s="15">
        <v>13</v>
      </c>
      <c r="B15" s="16" t="s">
        <v>15</v>
      </c>
      <c r="C15" s="18" t="s">
        <v>49</v>
      </c>
      <c r="D15" s="18" t="s">
        <v>21</v>
      </c>
      <c r="E15" s="22">
        <v>2000000</v>
      </c>
      <c r="F15" s="22">
        <v>2000000</v>
      </c>
      <c r="G15" s="22"/>
      <c r="H15" s="22"/>
      <c r="I15" s="22"/>
      <c r="J15" s="39"/>
      <c r="K15" s="15"/>
      <c r="L15" s="35">
        <f>'[1]13.曾宪梓临床医学出国'!K7</f>
        <v>1596568.06</v>
      </c>
      <c r="M15" s="35">
        <f>'[1]13.曾宪梓临床医学出国'!K8</f>
        <v>0</v>
      </c>
      <c r="N15" s="35">
        <f>'[1]13.曾宪梓临床医学出国'!K9</f>
        <v>1450012.68</v>
      </c>
      <c r="O15" s="35">
        <f t="shared" si="0"/>
        <v>146555.38</v>
      </c>
      <c r="P15" s="35">
        <f>'[1]13.曾宪梓临床医学出国'!K10-O15</f>
        <v>0</v>
      </c>
      <c r="Q15" s="52"/>
      <c r="R15" s="52"/>
      <c r="S15" s="52"/>
    </row>
    <row r="16" s="1" customFormat="1" ht="50" customHeight="1" spans="1:19">
      <c r="A16" s="15">
        <v>14</v>
      </c>
      <c r="B16" s="16" t="s">
        <v>15</v>
      </c>
      <c r="C16" s="18" t="s">
        <v>50</v>
      </c>
      <c r="D16" s="18" t="s">
        <v>51</v>
      </c>
      <c r="E16" s="21">
        <v>500000</v>
      </c>
      <c r="F16" s="20"/>
      <c r="G16" s="21">
        <v>500000</v>
      </c>
      <c r="H16" s="21"/>
      <c r="I16" s="21"/>
      <c r="J16" s="17"/>
      <c r="K16" s="15"/>
      <c r="L16" s="35">
        <f>'[1]14.深圳维世达'!K7</f>
        <v>500000</v>
      </c>
      <c r="M16" s="35">
        <f>'[1]14.深圳维世达'!K8</f>
        <v>0</v>
      </c>
      <c r="N16" s="35">
        <f>'[1]14.深圳维世达'!K9</f>
        <v>200000.04</v>
      </c>
      <c r="O16" s="35">
        <f t="shared" si="0"/>
        <v>299999.96</v>
      </c>
      <c r="P16" s="35">
        <f>'[1]14.深圳维世达'!K10-O16</f>
        <v>0</v>
      </c>
      <c r="Q16" s="52"/>
      <c r="R16" s="52"/>
      <c r="S16" s="52"/>
    </row>
    <row r="17" s="1" customFormat="1" ht="30" customHeight="1" spans="1:19">
      <c r="A17" s="15">
        <v>15</v>
      </c>
      <c r="B17" s="16" t="s">
        <v>15</v>
      </c>
      <c r="C17" s="18" t="s">
        <v>52</v>
      </c>
      <c r="D17" s="18" t="s">
        <v>45</v>
      </c>
      <c r="E17" s="21">
        <v>500000</v>
      </c>
      <c r="F17" s="20"/>
      <c r="G17" s="21">
        <v>500000</v>
      </c>
      <c r="H17" s="21"/>
      <c r="I17" s="21"/>
      <c r="J17" s="17"/>
      <c r="K17" s="15"/>
      <c r="L17" s="35">
        <v>500000</v>
      </c>
      <c r="M17" s="35">
        <f>'[1]11.15.广发'!K8</f>
        <v>0</v>
      </c>
      <c r="N17" s="35">
        <v>0</v>
      </c>
      <c r="O17" s="35">
        <f t="shared" si="0"/>
        <v>500000</v>
      </c>
      <c r="P17" s="35"/>
      <c r="Q17" s="52"/>
      <c r="R17" s="52"/>
      <c r="S17" s="52"/>
    </row>
    <row r="18" s="1" customFormat="1" ht="30" customHeight="1" spans="1:19">
      <c r="A18" s="15">
        <v>16</v>
      </c>
      <c r="B18" s="16" t="s">
        <v>15</v>
      </c>
      <c r="C18" s="18" t="s">
        <v>53</v>
      </c>
      <c r="D18" s="18" t="s">
        <v>54</v>
      </c>
      <c r="E18" s="23">
        <v>1000000</v>
      </c>
      <c r="F18" s="20"/>
      <c r="G18" s="21">
        <v>1000000</v>
      </c>
      <c r="H18" s="21"/>
      <c r="I18" s="21"/>
      <c r="J18" s="17"/>
      <c r="K18" s="15"/>
      <c r="L18" s="40">
        <f>'[1]16.易方达管理培训'!K7</f>
        <v>1000000</v>
      </c>
      <c r="M18" s="35">
        <f>'[1]16.易方达管理培训'!K8</f>
        <v>0</v>
      </c>
      <c r="N18" s="35">
        <f>'[1]16.易方达管理培训'!K9</f>
        <v>0</v>
      </c>
      <c r="O18" s="35">
        <f t="shared" si="0"/>
        <v>1000000</v>
      </c>
      <c r="P18" s="40">
        <f>'[1]16.易方达管理培训'!K10-O18</f>
        <v>0</v>
      </c>
      <c r="Q18" s="52"/>
      <c r="R18" s="52"/>
      <c r="S18" s="52"/>
    </row>
    <row r="19" s="1" customFormat="1" ht="30" customHeight="1" spans="1:19">
      <c r="A19" s="15">
        <v>17</v>
      </c>
      <c r="B19" s="16" t="s">
        <v>15</v>
      </c>
      <c r="C19" s="24" t="s">
        <v>55</v>
      </c>
      <c r="D19" s="24" t="s">
        <v>56</v>
      </c>
      <c r="E19" s="25">
        <v>10000000</v>
      </c>
      <c r="F19" s="22"/>
      <c r="G19" s="25">
        <v>10000000</v>
      </c>
      <c r="H19" s="25"/>
      <c r="I19" s="25"/>
      <c r="J19" s="17" t="s">
        <v>57</v>
      </c>
      <c r="K19" s="15"/>
      <c r="L19" s="35">
        <f>'[1]17.澳门柯麟奖'!K7</f>
        <v>11521106.29</v>
      </c>
      <c r="M19" s="35">
        <f>'[1]17.澳门柯麟奖'!K8</f>
        <v>100000</v>
      </c>
      <c r="N19" s="35">
        <f>'[1]17.澳门柯麟奖'!K9</f>
        <v>1458447.48</v>
      </c>
      <c r="O19" s="35">
        <f t="shared" si="0"/>
        <v>10062658.81</v>
      </c>
      <c r="P19" s="35">
        <f>'[1]17.澳门柯麟奖'!L10-O19</f>
        <v>-10062658.81</v>
      </c>
      <c r="Q19" s="52"/>
      <c r="R19" s="52"/>
      <c r="S19" s="52"/>
    </row>
    <row r="20" s="1" customFormat="1" ht="30" customHeight="1" spans="1:19">
      <c r="A20" s="15">
        <v>18</v>
      </c>
      <c r="B20" s="16" t="s">
        <v>15</v>
      </c>
      <c r="C20" s="24" t="s">
        <v>58</v>
      </c>
      <c r="D20" s="24" t="s">
        <v>59</v>
      </c>
      <c r="E20" s="22">
        <v>300000000</v>
      </c>
      <c r="F20" s="22">
        <v>300000000</v>
      </c>
      <c r="G20" s="22"/>
      <c r="H20" s="22"/>
      <c r="I20" s="22"/>
      <c r="J20" s="17" t="s">
        <v>60</v>
      </c>
      <c r="K20" s="15"/>
      <c r="L20" s="35">
        <f>'[1]18.刘銮雄医学综合大楼'!K7</f>
        <v>260212000.01</v>
      </c>
      <c r="M20" s="35">
        <f>'[1]18.刘銮雄医学综合大楼'!K8</f>
        <v>0</v>
      </c>
      <c r="N20" s="35">
        <f>'[1]18.刘銮雄医学综合大楼'!K9</f>
        <v>211082714.36</v>
      </c>
      <c r="O20" s="35">
        <f t="shared" si="0"/>
        <v>49129285.65</v>
      </c>
      <c r="P20" s="35">
        <f>'[1]18.刘銮雄医学综合大楼'!K10-O20</f>
        <v>0</v>
      </c>
      <c r="Q20" s="52"/>
      <c r="R20" s="52"/>
      <c r="S20" s="52"/>
    </row>
    <row r="21" s="1" customFormat="1" ht="35" customHeight="1" spans="1:19">
      <c r="A21" s="15">
        <v>19</v>
      </c>
      <c r="B21" s="16" t="s">
        <v>15</v>
      </c>
      <c r="C21" s="17" t="s">
        <v>61</v>
      </c>
      <c r="D21" s="17" t="s">
        <v>54</v>
      </c>
      <c r="E21" s="23">
        <v>2000000</v>
      </c>
      <c r="F21" s="22"/>
      <c r="G21" s="25">
        <v>2000000</v>
      </c>
      <c r="H21" s="25"/>
      <c r="I21" s="25"/>
      <c r="J21" s="24"/>
      <c r="K21" s="15"/>
      <c r="L21" s="40">
        <f>'[1]19.易方达短期研修'!K7</f>
        <v>2000000</v>
      </c>
      <c r="M21" s="35">
        <f>'[1]19.易方达短期研修'!K8</f>
        <v>0</v>
      </c>
      <c r="N21" s="35">
        <f>'[1]19.易方达短期研修'!K9</f>
        <v>0</v>
      </c>
      <c r="O21" s="35">
        <f t="shared" si="0"/>
        <v>2000000</v>
      </c>
      <c r="P21" s="40">
        <f>'[1]19.易方达短期研修'!K10-O21</f>
        <v>0</v>
      </c>
      <c r="Q21" s="52"/>
      <c r="R21" s="52"/>
      <c r="S21" s="52"/>
    </row>
    <row r="22" s="1" customFormat="1" ht="35" customHeight="1" spans="1:19">
      <c r="A22" s="15">
        <v>20</v>
      </c>
      <c r="B22" s="16" t="s">
        <v>15</v>
      </c>
      <c r="C22" s="17" t="s">
        <v>62</v>
      </c>
      <c r="D22" s="17" t="s">
        <v>63</v>
      </c>
      <c r="E22" s="25">
        <v>2000000</v>
      </c>
      <c r="F22" s="22"/>
      <c r="G22" s="25">
        <v>2000000</v>
      </c>
      <c r="H22" s="25"/>
      <c r="I22" s="25"/>
      <c r="J22" s="24"/>
      <c r="K22" s="15"/>
      <c r="L22" s="35">
        <f>'[1]20.碧桂园人才培养项目'!K7</f>
        <v>2000000</v>
      </c>
      <c r="M22" s="35">
        <f>'[1]20.碧桂园人才培养项目'!K8</f>
        <v>0</v>
      </c>
      <c r="N22" s="35">
        <f>'[1]20.碧桂园人才培养项目'!K9</f>
        <v>1821887.5</v>
      </c>
      <c r="O22" s="35">
        <f t="shared" si="0"/>
        <v>178112.5</v>
      </c>
      <c r="P22" s="35">
        <f>'[1]20.碧桂园人才培养项目'!K10-O22</f>
        <v>0</v>
      </c>
      <c r="Q22" s="52"/>
      <c r="R22" s="52"/>
      <c r="S22" s="52"/>
    </row>
    <row r="23" s="1" customFormat="1" ht="30" customHeight="1" spans="1:19">
      <c r="A23" s="15">
        <v>21</v>
      </c>
      <c r="B23" s="16" t="s">
        <v>15</v>
      </c>
      <c r="C23" s="17" t="s">
        <v>64</v>
      </c>
      <c r="D23" s="17" t="s">
        <v>65</v>
      </c>
      <c r="E23" s="21">
        <v>10000000</v>
      </c>
      <c r="F23" s="20"/>
      <c r="G23" s="21">
        <v>3000000</v>
      </c>
      <c r="H23" s="21"/>
      <c r="I23" s="21"/>
      <c r="J23" s="17" t="s">
        <v>66</v>
      </c>
      <c r="K23" s="15"/>
      <c r="L23" s="35">
        <f>'[1]21.时代地产-院长基金'!K7</f>
        <v>3000000</v>
      </c>
      <c r="M23" s="35">
        <f>'[1]21.时代地产-院长基金'!K8</f>
        <v>91128.74</v>
      </c>
      <c r="N23" s="35">
        <f>'[1]21.时代地产-院长基金'!K9</f>
        <v>2565885.24</v>
      </c>
      <c r="O23" s="35">
        <f t="shared" si="0"/>
        <v>434114.76</v>
      </c>
      <c r="P23" s="35">
        <f>'[1]21.时代地产-院长基金'!K10-O23</f>
        <v>0</v>
      </c>
      <c r="Q23" s="52"/>
      <c r="R23" s="52"/>
      <c r="S23" s="52"/>
    </row>
    <row r="24" s="1" customFormat="1" ht="30" customHeight="1" spans="1:19">
      <c r="A24" s="15">
        <v>22</v>
      </c>
      <c r="B24" s="16" t="s">
        <v>15</v>
      </c>
      <c r="C24" s="17" t="s">
        <v>67</v>
      </c>
      <c r="D24" s="17" t="s">
        <v>68</v>
      </c>
      <c r="E24" s="22">
        <v>100000000</v>
      </c>
      <c r="F24" s="22">
        <v>100000000</v>
      </c>
      <c r="G24" s="22"/>
      <c r="H24" s="22"/>
      <c r="I24" s="22"/>
      <c r="J24" s="39"/>
      <c r="K24" s="15"/>
      <c r="L24" s="35">
        <f>'[1]22.刘銮雄医疗器材'!K7</f>
        <v>88719798.15</v>
      </c>
      <c r="M24" s="35">
        <f>'[1]22.刘銮雄医疗器材'!K8</f>
        <v>0</v>
      </c>
      <c r="N24" s="35">
        <f>'[1]22.刘銮雄医疗器材'!K9</f>
        <v>72137650</v>
      </c>
      <c r="O24" s="35">
        <f t="shared" si="0"/>
        <v>16582148.15</v>
      </c>
      <c r="P24" s="35">
        <f>'[1]22.刘銮雄医疗器材'!K10-O24</f>
        <v>0</v>
      </c>
      <c r="Q24" s="52"/>
      <c r="R24" s="52"/>
      <c r="S24" s="52"/>
    </row>
    <row r="25" s="1" customFormat="1" ht="50" customHeight="1" spans="1:19">
      <c r="A25" s="15">
        <v>23</v>
      </c>
      <c r="B25" s="16" t="s">
        <v>15</v>
      </c>
      <c r="C25" s="17" t="s">
        <v>69</v>
      </c>
      <c r="D25" s="17" t="s">
        <v>70</v>
      </c>
      <c r="E25" s="21">
        <v>2000000</v>
      </c>
      <c r="F25" s="20"/>
      <c r="G25" s="21">
        <v>2000000</v>
      </c>
      <c r="H25" s="21"/>
      <c r="I25" s="21"/>
      <c r="J25" s="17"/>
      <c r="K25" s="15"/>
      <c r="L25" s="35">
        <f>'[1]23.合生珠江'!K7</f>
        <v>2000000</v>
      </c>
      <c r="M25" s="35">
        <f>'[1]23.合生珠江'!K8</f>
        <v>0</v>
      </c>
      <c r="N25" s="35">
        <f>'[1]23.合生珠江'!K9</f>
        <v>1875000</v>
      </c>
      <c r="O25" s="35">
        <f t="shared" si="0"/>
        <v>125000</v>
      </c>
      <c r="P25" s="35">
        <f>'[1]23.合生珠江'!K10-O25</f>
        <v>0</v>
      </c>
      <c r="Q25" s="52"/>
      <c r="R25" s="52"/>
      <c r="S25" s="52"/>
    </row>
    <row r="26" s="1" customFormat="1" ht="40" customHeight="1" spans="1:19">
      <c r="A26" s="26" t="s">
        <v>71</v>
      </c>
      <c r="B26" s="16" t="s">
        <v>15</v>
      </c>
      <c r="C26" s="17" t="s">
        <v>72</v>
      </c>
      <c r="D26" s="17" t="s">
        <v>73</v>
      </c>
      <c r="E26" s="27">
        <v>1000000</v>
      </c>
      <c r="F26" s="22">
        <v>1000000</v>
      </c>
      <c r="G26" s="22"/>
      <c r="H26" s="22"/>
      <c r="I26" s="22"/>
      <c r="J26" s="39"/>
      <c r="K26" s="15"/>
      <c r="L26" s="35">
        <f>'[1]24-1刘永生（出境）'!K7</f>
        <v>746090</v>
      </c>
      <c r="M26" s="35">
        <f>'[1]24-1刘永生（出境）'!K8</f>
        <v>0</v>
      </c>
      <c r="N26" s="35">
        <f>'[1]24-1刘永生（出境）'!K9</f>
        <v>441093.19</v>
      </c>
      <c r="O26" s="35">
        <f t="shared" si="0"/>
        <v>304996.81</v>
      </c>
      <c r="P26" s="35">
        <f>'[1]24-1刘永生（出境）'!K10-O26</f>
        <v>0</v>
      </c>
      <c r="Q26" s="52"/>
      <c r="R26" s="52"/>
      <c r="S26" s="52"/>
    </row>
    <row r="27" s="1" customFormat="1" ht="35" customHeight="1" spans="1:19">
      <c r="A27" s="26" t="s">
        <v>74</v>
      </c>
      <c r="B27" s="16" t="s">
        <v>15</v>
      </c>
      <c r="C27" s="17" t="s">
        <v>72</v>
      </c>
      <c r="D27" s="17" t="s">
        <v>73</v>
      </c>
      <c r="E27" s="27"/>
      <c r="F27" s="22"/>
      <c r="G27" s="22"/>
      <c r="H27" s="22"/>
      <c r="I27" s="22"/>
      <c r="J27" s="39"/>
      <c r="K27" s="15"/>
      <c r="L27" s="35">
        <f>'[1]24-2刘永生期刊'!K7</f>
        <v>87290</v>
      </c>
      <c r="M27" s="35">
        <f>'[1]24-2刘永生期刊'!K8</f>
        <v>11680</v>
      </c>
      <c r="N27" s="35">
        <f>'[1]24-2刘永生期刊'!K9</f>
        <v>72280</v>
      </c>
      <c r="O27" s="35">
        <f t="shared" si="0"/>
        <v>15010</v>
      </c>
      <c r="P27" s="35">
        <f>'[1]24-2刘永生期刊'!K10-O27</f>
        <v>0</v>
      </c>
      <c r="Q27" s="52"/>
      <c r="R27" s="52"/>
      <c r="S27" s="52"/>
    </row>
    <row r="28" s="1" customFormat="1" ht="30" customHeight="1" spans="1:19">
      <c r="A28" s="15">
        <v>25</v>
      </c>
      <c r="B28" s="16" t="s">
        <v>15</v>
      </c>
      <c r="C28" s="17" t="s">
        <v>75</v>
      </c>
      <c r="D28" s="17" t="s">
        <v>76</v>
      </c>
      <c r="E28" s="21">
        <v>50000000</v>
      </c>
      <c r="F28" s="20"/>
      <c r="G28" s="19">
        <v>15000000</v>
      </c>
      <c r="H28" s="19"/>
      <c r="I28" s="19"/>
      <c r="J28" s="41" t="s">
        <v>77</v>
      </c>
      <c r="K28" s="15"/>
      <c r="L28" s="35">
        <f>'[1]25.Q121雅居乐'!K7</f>
        <v>35000000</v>
      </c>
      <c r="M28" s="35">
        <f>'[1]25.Q121雅居乐'!K8</f>
        <v>5000000</v>
      </c>
      <c r="N28" s="35">
        <f>'[1]25.Q121雅居乐'!K9</f>
        <v>35000000</v>
      </c>
      <c r="O28" s="35">
        <f t="shared" si="0"/>
        <v>0</v>
      </c>
      <c r="P28" s="35"/>
      <c r="Q28" s="52"/>
      <c r="R28" s="52"/>
      <c r="S28" s="52"/>
    </row>
    <row r="29" s="1" customFormat="1" ht="50" customHeight="1" spans="1:19">
      <c r="A29" s="26" t="s">
        <v>78</v>
      </c>
      <c r="B29" s="16" t="s">
        <v>15</v>
      </c>
      <c r="C29" s="17" t="s">
        <v>79</v>
      </c>
      <c r="D29" s="17" t="s">
        <v>80</v>
      </c>
      <c r="E29" s="21">
        <v>7500000</v>
      </c>
      <c r="F29" s="20"/>
      <c r="G29" s="21">
        <v>7500000</v>
      </c>
      <c r="H29" s="21"/>
      <c r="I29" s="21"/>
      <c r="J29" s="17"/>
      <c r="K29" s="15"/>
      <c r="L29" s="35">
        <f>'[1]26-1.祈紫禧'!K7</f>
        <v>7500000</v>
      </c>
      <c r="M29" s="35">
        <f>'[1]26-1.祈紫禧'!K8</f>
        <v>150000</v>
      </c>
      <c r="N29" s="35">
        <f>'[1]26-1.祈紫禧'!K9</f>
        <v>1887146.55</v>
      </c>
      <c r="O29" s="35">
        <f t="shared" si="0"/>
        <v>5612853.45</v>
      </c>
      <c r="P29" s="35">
        <f>'[1]26-1.祈紫禧'!K10-O29</f>
        <v>0</v>
      </c>
      <c r="Q29" s="52"/>
      <c r="R29" s="52"/>
      <c r="S29" s="52"/>
    </row>
    <row r="30" s="1" customFormat="1" ht="35" customHeight="1" spans="1:19">
      <c r="A30" s="26" t="s">
        <v>81</v>
      </c>
      <c r="B30" s="16"/>
      <c r="C30" s="17" t="s">
        <v>82</v>
      </c>
      <c r="D30" s="17" t="s">
        <v>80</v>
      </c>
      <c r="E30" s="21"/>
      <c r="F30" s="20"/>
      <c r="G30" s="21"/>
      <c r="H30" s="21"/>
      <c r="I30" s="21"/>
      <c r="J30" s="17"/>
      <c r="K30" s="15"/>
      <c r="L30" s="35">
        <f>'[1]26-2.祈紫禧利息'!K7</f>
        <v>656116.67</v>
      </c>
      <c r="M30" s="35">
        <f>'[1]26-2.祈紫禧利息'!K8</f>
        <v>12807.51</v>
      </c>
      <c r="N30" s="35">
        <f>'[1]26-2.祈紫禧利息'!K9</f>
        <v>105680</v>
      </c>
      <c r="O30" s="35">
        <f t="shared" si="0"/>
        <v>550436.67</v>
      </c>
      <c r="P30" s="35">
        <f>'[1]26-2.祈紫禧利息'!K10-O30</f>
        <v>0</v>
      </c>
      <c r="Q30" s="52"/>
      <c r="R30" s="52"/>
      <c r="S30" s="52"/>
    </row>
    <row r="31" s="1" customFormat="1" ht="35" customHeight="1" spans="1:19">
      <c r="A31" s="15">
        <v>27</v>
      </c>
      <c r="B31" s="16" t="s">
        <v>15</v>
      </c>
      <c r="C31" s="17" t="s">
        <v>83</v>
      </c>
      <c r="D31" s="17" t="s">
        <v>84</v>
      </c>
      <c r="E31" s="21">
        <v>2000000</v>
      </c>
      <c r="F31" s="20"/>
      <c r="G31" s="21">
        <v>2000000</v>
      </c>
      <c r="H31" s="21"/>
      <c r="I31" s="21"/>
      <c r="J31" s="17" t="s">
        <v>85</v>
      </c>
      <c r="K31" s="42" t="s">
        <v>86</v>
      </c>
      <c r="L31" s="35">
        <f>'[1]27.玖龙管理'!K7</f>
        <v>2000000</v>
      </c>
      <c r="M31" s="35">
        <f>'[1]27.玖龙管理'!K8</f>
        <v>201675.55</v>
      </c>
      <c r="N31" s="35">
        <f>'[1]27.玖龙管理'!K9</f>
        <v>745155.55</v>
      </c>
      <c r="O31" s="35">
        <f t="shared" si="0"/>
        <v>1254844.45</v>
      </c>
      <c r="P31" s="35">
        <f>'[1]27.玖龙管理'!K10-O31</f>
        <v>0</v>
      </c>
      <c r="Q31" s="52"/>
      <c r="R31" s="52"/>
      <c r="S31" s="52"/>
    </row>
    <row r="32" s="1" customFormat="1" ht="30" customHeight="1" spans="1:19">
      <c r="A32" s="15">
        <v>28</v>
      </c>
      <c r="B32" s="16" t="s">
        <v>15</v>
      </c>
      <c r="C32" s="17" t="s">
        <v>87</v>
      </c>
      <c r="D32" s="17" t="s">
        <v>84</v>
      </c>
      <c r="E32" s="21">
        <v>50000000</v>
      </c>
      <c r="F32" s="20"/>
      <c r="G32" s="19">
        <v>30000000</v>
      </c>
      <c r="H32" s="19"/>
      <c r="I32" s="19"/>
      <c r="J32" s="43" t="s">
        <v>88</v>
      </c>
      <c r="K32" s="42"/>
      <c r="L32" s="35">
        <f>'[1]28.Q151玖龙柯星'!K7</f>
        <v>40000000</v>
      </c>
      <c r="M32" s="35">
        <f>'[1]28.Q151玖龙柯星'!K8</f>
        <v>1375247.94000001</v>
      </c>
      <c r="N32" s="35">
        <f>'[1]28.Q151玖龙柯星'!K9</f>
        <v>12924978.8</v>
      </c>
      <c r="O32" s="35">
        <f t="shared" si="0"/>
        <v>27075021.2</v>
      </c>
      <c r="P32" s="35">
        <f>'[1]28.Q151玖龙柯星'!K10-O32</f>
        <v>0</v>
      </c>
      <c r="Q32" s="52"/>
      <c r="R32" s="52"/>
      <c r="S32" s="52"/>
    </row>
    <row r="33" s="1" customFormat="1" ht="50" customHeight="1" spans="1:19">
      <c r="A33" s="15">
        <v>29</v>
      </c>
      <c r="B33" s="16" t="s">
        <v>15</v>
      </c>
      <c r="C33" s="17" t="s">
        <v>89</v>
      </c>
      <c r="D33" s="17" t="s">
        <v>90</v>
      </c>
      <c r="E33" s="23" t="s">
        <v>91</v>
      </c>
      <c r="F33" s="22"/>
      <c r="G33" s="22"/>
      <c r="H33" s="22"/>
      <c r="I33" s="22"/>
      <c r="J33" s="44" t="s">
        <v>92</v>
      </c>
      <c r="K33" s="42"/>
      <c r="L33" s="35">
        <f>'[1]29.Ocean博济'!K7</f>
        <v>21358.66</v>
      </c>
      <c r="M33" s="35">
        <f>'[1]29.Ocean博济'!K8</f>
        <v>0</v>
      </c>
      <c r="N33" s="35">
        <f>'[1]29.Ocean博济'!K9</f>
        <v>21134.06</v>
      </c>
      <c r="O33" s="35">
        <f t="shared" si="0"/>
        <v>224.599999999999</v>
      </c>
      <c r="P33" s="35">
        <f>'[1]29.Ocean博济'!K10-O33</f>
        <v>3.46744855050929e-12</v>
      </c>
      <c r="Q33" s="52"/>
      <c r="R33" s="52"/>
      <c r="S33" s="52"/>
    </row>
    <row r="34" s="1" customFormat="1" ht="30" customHeight="1" spans="1:19">
      <c r="A34" s="15">
        <v>30</v>
      </c>
      <c r="B34" s="16" t="s">
        <v>15</v>
      </c>
      <c r="C34" s="17" t="s">
        <v>93</v>
      </c>
      <c r="D34" s="17" t="s">
        <v>54</v>
      </c>
      <c r="E34" s="21">
        <v>10000000</v>
      </c>
      <c r="F34" s="20"/>
      <c r="G34" s="19">
        <v>10000000</v>
      </c>
      <c r="H34" s="19"/>
      <c r="I34" s="19"/>
      <c r="J34" s="43" t="s">
        <v>94</v>
      </c>
      <c r="K34" s="42"/>
      <c r="L34" s="35">
        <v>10000000</v>
      </c>
      <c r="M34" s="35">
        <f>'[1]30.易方达柯星'!K8</f>
        <v>0</v>
      </c>
      <c r="N34" s="35">
        <v>10000000</v>
      </c>
      <c r="O34" s="35">
        <f t="shared" si="0"/>
        <v>0</v>
      </c>
      <c r="P34" s="35">
        <f>'[1]30.易方达柯星'!K10-O34</f>
        <v>0</v>
      </c>
      <c r="Q34" s="52"/>
      <c r="R34" s="52"/>
      <c r="S34" s="52"/>
    </row>
    <row r="35" s="1" customFormat="1" ht="35" customHeight="1" spans="1:19">
      <c r="A35" s="15">
        <v>31</v>
      </c>
      <c r="B35" s="16" t="s">
        <v>15</v>
      </c>
      <c r="C35" s="17" t="s">
        <v>95</v>
      </c>
      <c r="D35" s="17" t="s">
        <v>96</v>
      </c>
      <c r="E35" s="21">
        <v>1000000000</v>
      </c>
      <c r="F35" s="20"/>
      <c r="G35" s="19">
        <v>300000000</v>
      </c>
      <c r="H35" s="19"/>
      <c r="I35" s="19"/>
      <c r="J35" s="43" t="s">
        <v>97</v>
      </c>
      <c r="K35" s="42"/>
      <c r="L35" s="35">
        <f>'[1]31.恒大'!K7</f>
        <v>300000000</v>
      </c>
      <c r="M35" s="35">
        <f>'[1]31.恒大'!K8</f>
        <v>61923674.4</v>
      </c>
      <c r="N35" s="35">
        <f>'[1]31.恒大'!K9</f>
        <v>140919170.96</v>
      </c>
      <c r="O35" s="35">
        <f t="shared" si="0"/>
        <v>159080829.04</v>
      </c>
      <c r="P35" s="35">
        <f>'[1]31.恒大'!K10-O35</f>
        <v>0</v>
      </c>
      <c r="Q35" s="52"/>
      <c r="R35" s="52"/>
      <c r="S35" s="52"/>
    </row>
    <row r="36" s="1" customFormat="1" ht="35" customHeight="1" spans="1:19">
      <c r="A36" s="15">
        <v>32</v>
      </c>
      <c r="B36" s="16" t="s">
        <v>15</v>
      </c>
      <c r="C36" s="17" t="s">
        <v>98</v>
      </c>
      <c r="D36" s="17" t="s">
        <v>99</v>
      </c>
      <c r="E36" s="25">
        <v>3000000</v>
      </c>
      <c r="F36" s="22"/>
      <c r="G36" s="25">
        <v>3000000</v>
      </c>
      <c r="H36" s="25"/>
      <c r="I36" s="25"/>
      <c r="J36" s="17" t="s">
        <v>100</v>
      </c>
      <c r="K36" s="15" t="s">
        <v>101</v>
      </c>
      <c r="L36" s="35">
        <f>'[1]32.汇领移植'!K7</f>
        <v>3000000</v>
      </c>
      <c r="M36" s="35">
        <f>'[1]32.汇领移植'!K8</f>
        <v>728494.21</v>
      </c>
      <c r="N36" s="35">
        <f>'[1]32.汇领移植'!K9</f>
        <v>2660715.49</v>
      </c>
      <c r="O36" s="35">
        <f t="shared" si="0"/>
        <v>339284.51</v>
      </c>
      <c r="P36" s="35">
        <f>'[1]32.汇领移植'!K10-O36</f>
        <v>0</v>
      </c>
      <c r="Q36" s="52"/>
      <c r="R36" s="52"/>
      <c r="S36" s="52"/>
    </row>
    <row r="37" s="1" customFormat="1" ht="55" customHeight="1" spans="1:19">
      <c r="A37" s="15">
        <v>33</v>
      </c>
      <c r="B37" s="16" t="s">
        <v>15</v>
      </c>
      <c r="C37" s="24" t="s">
        <v>102</v>
      </c>
      <c r="D37" s="17" t="s">
        <v>103</v>
      </c>
      <c r="E37" s="25">
        <v>30000000</v>
      </c>
      <c r="F37" s="22"/>
      <c r="G37" s="28">
        <v>15000000</v>
      </c>
      <c r="H37" s="28"/>
      <c r="I37" s="28"/>
      <c r="J37" s="43" t="s">
        <v>104</v>
      </c>
      <c r="K37" s="15"/>
      <c r="L37" s="35">
        <f>'[1]33.时代学者'!K7</f>
        <v>15000000</v>
      </c>
      <c r="M37" s="35">
        <f>'[1]33.时代学者'!K8</f>
        <v>999999.96</v>
      </c>
      <c r="N37" s="35">
        <f>'[1]33.时代学者'!K9</f>
        <v>12098334.19</v>
      </c>
      <c r="O37" s="35">
        <f t="shared" si="0"/>
        <v>2901665.81</v>
      </c>
      <c r="P37" s="35">
        <f>'[1]33.时代学者'!K10-O37</f>
        <v>0</v>
      </c>
      <c r="Q37" s="52"/>
      <c r="R37" s="52"/>
      <c r="S37" s="52"/>
    </row>
    <row r="38" s="1" customFormat="1" ht="35" customHeight="1" spans="1:19">
      <c r="A38" s="15">
        <v>34</v>
      </c>
      <c r="B38" s="16" t="s">
        <v>15</v>
      </c>
      <c r="C38" s="17" t="s">
        <v>105</v>
      </c>
      <c r="D38" s="17" t="s">
        <v>106</v>
      </c>
      <c r="E38" s="25">
        <v>100000</v>
      </c>
      <c r="F38" s="22"/>
      <c r="G38" s="25">
        <v>100000</v>
      </c>
      <c r="H38" s="25"/>
      <c r="I38" s="25"/>
      <c r="J38" s="24"/>
      <c r="K38" s="15"/>
      <c r="L38" s="35">
        <f>'[1]34.长江妇科'!K7</f>
        <v>100000</v>
      </c>
      <c r="M38" s="35">
        <f>'[1]34.长江妇科'!K8</f>
        <v>1190</v>
      </c>
      <c r="N38" s="35">
        <f>'[1]34.长江妇科'!K9</f>
        <v>2090</v>
      </c>
      <c r="O38" s="35">
        <f t="shared" si="0"/>
        <v>97910</v>
      </c>
      <c r="P38" s="45">
        <f>'[1]34.长江妇科'!K10-O38</f>
        <v>0</v>
      </c>
      <c r="Q38" s="52"/>
      <c r="R38" s="52"/>
      <c r="S38" s="52"/>
    </row>
    <row r="39" s="1" customFormat="1" ht="35" customHeight="1" spans="1:19">
      <c r="A39" s="15">
        <v>35</v>
      </c>
      <c r="B39" s="16" t="s">
        <v>15</v>
      </c>
      <c r="C39" s="17" t="s">
        <v>107</v>
      </c>
      <c r="D39" s="17" t="s">
        <v>108</v>
      </c>
      <c r="E39" s="25">
        <v>20000000</v>
      </c>
      <c r="F39" s="22"/>
      <c r="G39" s="28">
        <v>12000000</v>
      </c>
      <c r="H39" s="28"/>
      <c r="I39" s="28"/>
      <c r="J39" s="46" t="s">
        <v>109</v>
      </c>
      <c r="K39" s="15"/>
      <c r="L39" s="35">
        <f>'[1]35.新世界地产-高水平医院'!K7</f>
        <v>20000000</v>
      </c>
      <c r="M39" s="35">
        <f>'[1]35.新世界地产-高水平医院'!K8</f>
        <v>243620.88</v>
      </c>
      <c r="N39" s="35">
        <f>'[1]35.新世界地产-高水平医院'!K9</f>
        <v>16243620.88</v>
      </c>
      <c r="O39" s="35">
        <f t="shared" si="0"/>
        <v>3756379.12</v>
      </c>
      <c r="P39" s="45">
        <f>'[1]35.新世界地产-高水平医院'!K10-O39</f>
        <v>0</v>
      </c>
      <c r="Q39" s="52"/>
      <c r="R39" s="52"/>
      <c r="S39" s="52"/>
    </row>
    <row r="40" s="1" customFormat="1" ht="30" customHeight="1" spans="1:19">
      <c r="A40" s="15">
        <v>36</v>
      </c>
      <c r="B40" s="29" t="s">
        <v>110</v>
      </c>
      <c r="C40" s="17" t="s">
        <v>111</v>
      </c>
      <c r="D40" s="17" t="s">
        <v>112</v>
      </c>
      <c r="E40" s="21">
        <v>10000</v>
      </c>
      <c r="F40" s="20"/>
      <c r="G40" s="21">
        <v>10000</v>
      </c>
      <c r="H40" s="21"/>
      <c r="I40" s="21"/>
      <c r="J40" s="17"/>
      <c r="K40" s="15"/>
      <c r="L40" s="35">
        <f>'[1]36.彩虹桥'!K7</f>
        <v>10000</v>
      </c>
      <c r="M40" s="35">
        <f>'[1]36.彩虹桥'!K8</f>
        <v>0</v>
      </c>
      <c r="N40" s="35">
        <f>'[1]36.彩虹桥'!K9</f>
        <v>0</v>
      </c>
      <c r="O40" s="35">
        <f t="shared" si="0"/>
        <v>10000</v>
      </c>
      <c r="P40" s="45">
        <f>'[1]36.彩虹桥'!K10-O40</f>
        <v>0</v>
      </c>
      <c r="Q40" s="52"/>
      <c r="R40" s="52"/>
      <c r="S40" s="52"/>
    </row>
    <row r="41" s="1" customFormat="1" ht="30" customHeight="1" spans="1:19">
      <c r="A41" s="15">
        <v>37</v>
      </c>
      <c r="B41" s="29" t="s">
        <v>110</v>
      </c>
      <c r="C41" s="17" t="s">
        <v>113</v>
      </c>
      <c r="D41" s="17" t="s">
        <v>114</v>
      </c>
      <c r="E41" s="21">
        <v>20000</v>
      </c>
      <c r="F41" s="20"/>
      <c r="G41" s="21">
        <v>20000</v>
      </c>
      <c r="H41" s="21"/>
      <c r="I41" s="21"/>
      <c r="J41" s="17"/>
      <c r="K41" s="15"/>
      <c r="L41" s="35">
        <f>'[1]37.许智宏博济'!K7</f>
        <v>20000</v>
      </c>
      <c r="M41" s="35">
        <f>'[1]37.许智宏博济'!K8</f>
        <v>0</v>
      </c>
      <c r="N41" s="35">
        <f>'[1]37.许智宏博济'!K9</f>
        <v>0</v>
      </c>
      <c r="O41" s="35">
        <f t="shared" si="0"/>
        <v>20000</v>
      </c>
      <c r="P41" s="45">
        <f>'[1]37.许智宏博济'!K10-O41</f>
        <v>0</v>
      </c>
      <c r="Q41" s="52"/>
      <c r="R41" s="52"/>
      <c r="S41" s="52"/>
    </row>
    <row r="42" s="1" customFormat="1" ht="30" customHeight="1" spans="1:19">
      <c r="A42" s="15">
        <v>38</v>
      </c>
      <c r="B42" s="29" t="s">
        <v>110</v>
      </c>
      <c r="C42" s="17" t="s">
        <v>115</v>
      </c>
      <c r="D42" s="17" t="s">
        <v>116</v>
      </c>
      <c r="E42" s="21">
        <v>30000</v>
      </c>
      <c r="F42" s="20"/>
      <c r="G42" s="21">
        <v>30000</v>
      </c>
      <c r="H42" s="21"/>
      <c r="I42" s="21"/>
      <c r="J42" s="17"/>
      <c r="K42" s="15"/>
      <c r="L42" s="35">
        <f>'[1]38.承毓'!K7</f>
        <v>30000</v>
      </c>
      <c r="M42" s="35">
        <f>'[1]38.承毓'!K8</f>
        <v>0</v>
      </c>
      <c r="N42" s="35">
        <f>'[1]38.承毓'!K9</f>
        <v>0</v>
      </c>
      <c r="O42" s="35">
        <f t="shared" si="0"/>
        <v>30000</v>
      </c>
      <c r="P42" s="45">
        <f>'[1]38.承毓'!K10-O42</f>
        <v>0</v>
      </c>
      <c r="Q42" s="52"/>
      <c r="R42" s="52"/>
      <c r="S42" s="52"/>
    </row>
    <row r="43" s="1" customFormat="1" ht="30" customHeight="1" spans="1:19">
      <c r="A43" s="26" t="s">
        <v>117</v>
      </c>
      <c r="B43" s="16" t="s">
        <v>15</v>
      </c>
      <c r="C43" s="17" t="s">
        <v>118</v>
      </c>
      <c r="D43" s="17" t="s">
        <v>119</v>
      </c>
      <c r="E43" s="30">
        <v>2500000</v>
      </c>
      <c r="F43" s="22"/>
      <c r="G43" s="25">
        <v>2500000</v>
      </c>
      <c r="H43" s="25"/>
      <c r="I43" s="25"/>
      <c r="J43" s="24"/>
      <c r="K43" s="15"/>
      <c r="L43" s="35">
        <f>'[1]39-1炳胜眼科'!K7</f>
        <v>1000000</v>
      </c>
      <c r="M43" s="35">
        <f>'[1]39-1炳胜眼科'!K8</f>
        <v>111017.98</v>
      </c>
      <c r="N43" s="35">
        <f>'[1]39-1炳胜眼科'!K9</f>
        <v>308593.52</v>
      </c>
      <c r="O43" s="35">
        <f t="shared" si="0"/>
        <v>691406.48</v>
      </c>
      <c r="P43" s="45">
        <f>'[1]39-1炳胜眼科'!K10-O43</f>
        <v>0</v>
      </c>
      <c r="Q43" s="52"/>
      <c r="R43" s="52"/>
      <c r="S43" s="52"/>
    </row>
    <row r="44" s="1" customFormat="1" ht="30" customHeight="1" spans="1:19">
      <c r="A44" s="26" t="s">
        <v>120</v>
      </c>
      <c r="B44" s="16"/>
      <c r="C44" s="17" t="s">
        <v>118</v>
      </c>
      <c r="D44" s="17" t="s">
        <v>119</v>
      </c>
      <c r="E44" s="30"/>
      <c r="F44" s="22"/>
      <c r="G44" s="25"/>
      <c r="H44" s="25"/>
      <c r="I44" s="25"/>
      <c r="J44" s="24"/>
      <c r="K44" s="15"/>
      <c r="L44" s="35">
        <f>'[1]39-2炳胜耳科'!K7</f>
        <v>1000000</v>
      </c>
      <c r="M44" s="35">
        <f>'[1]39-2炳胜耳科'!K8</f>
        <v>0</v>
      </c>
      <c r="N44" s="35">
        <f>'[1]39-2炳胜耳科'!K9</f>
        <v>707769.99</v>
      </c>
      <c r="O44" s="35">
        <f t="shared" si="0"/>
        <v>292230.01</v>
      </c>
      <c r="P44" s="45">
        <f>'[1]39-2炳胜耳科'!K10-O44</f>
        <v>0</v>
      </c>
      <c r="Q44" s="52"/>
      <c r="R44" s="52"/>
      <c r="S44" s="52"/>
    </row>
    <row r="45" s="1" customFormat="1" ht="30" customHeight="1" spans="1:19">
      <c r="A45" s="26" t="s">
        <v>121</v>
      </c>
      <c r="B45" s="16"/>
      <c r="C45" s="17" t="s">
        <v>118</v>
      </c>
      <c r="D45" s="17" t="s">
        <v>119</v>
      </c>
      <c r="E45" s="30"/>
      <c r="F45" s="22"/>
      <c r="G45" s="25"/>
      <c r="H45" s="25"/>
      <c r="I45" s="25"/>
      <c r="J45" s="24"/>
      <c r="K45" s="15"/>
      <c r="L45" s="35">
        <f>'[1]39-3.炳胜学科'!K7</f>
        <v>500000</v>
      </c>
      <c r="M45" s="35">
        <f>'[1]39-3.炳胜学科'!K8</f>
        <v>0</v>
      </c>
      <c r="N45" s="35">
        <f>'[1]39-3.炳胜学科'!K9</f>
        <v>0</v>
      </c>
      <c r="O45" s="35">
        <f t="shared" si="0"/>
        <v>500000</v>
      </c>
      <c r="P45" s="45">
        <f>'[1]39-3.炳胜学科'!K10-O45</f>
        <v>0</v>
      </c>
      <c r="Q45" s="52"/>
      <c r="R45" s="52"/>
      <c r="S45" s="52"/>
    </row>
    <row r="46" s="1" customFormat="1" ht="50" customHeight="1" spans="1:19">
      <c r="A46" s="15">
        <v>40</v>
      </c>
      <c r="B46" s="16" t="s">
        <v>15</v>
      </c>
      <c r="C46" s="17" t="s">
        <v>122</v>
      </c>
      <c r="D46" s="17" t="s">
        <v>123</v>
      </c>
      <c r="E46" s="25">
        <v>30000000</v>
      </c>
      <c r="F46" s="22"/>
      <c r="G46" s="28">
        <v>20000000</v>
      </c>
      <c r="H46" s="28"/>
      <c r="I46" s="28"/>
      <c r="J46" s="17" t="s">
        <v>124</v>
      </c>
      <c r="K46" s="15"/>
      <c r="L46" s="35">
        <f>'[1]40.大湾区精准人才（国强）'!K7</f>
        <v>20000000</v>
      </c>
      <c r="M46" s="35">
        <f>'[1]40.大湾区精准人才（国强）'!K8</f>
        <v>0</v>
      </c>
      <c r="N46" s="35">
        <f>'[1]40.大湾区精准人才（国强）'!K9</f>
        <v>20000000</v>
      </c>
      <c r="O46" s="35">
        <f t="shared" si="0"/>
        <v>0</v>
      </c>
      <c r="P46" s="45">
        <f>'[1]40.大湾区精准人才（国强）'!K10-O46</f>
        <v>0</v>
      </c>
      <c r="Q46" s="52"/>
      <c r="R46" s="52"/>
      <c r="S46" s="52"/>
    </row>
    <row r="47" s="1" customFormat="1" ht="35" customHeight="1" spans="1:19">
      <c r="A47" s="15">
        <v>41</v>
      </c>
      <c r="B47" s="16" t="s">
        <v>15</v>
      </c>
      <c r="C47" s="17" t="s">
        <v>125</v>
      </c>
      <c r="D47" s="17" t="s">
        <v>106</v>
      </c>
      <c r="E47" s="25">
        <v>10000000</v>
      </c>
      <c r="F47" s="22"/>
      <c r="G47" s="28">
        <v>5000000</v>
      </c>
      <c r="H47" s="28"/>
      <c r="I47" s="28"/>
      <c r="J47" s="43" t="s">
        <v>126</v>
      </c>
      <c r="K47" s="15"/>
      <c r="L47" s="35">
        <f>'[1]41.呼吸人才'!K7</f>
        <v>10000000</v>
      </c>
      <c r="M47" s="35">
        <f>'[1]41.呼吸人才'!K8</f>
        <v>0</v>
      </c>
      <c r="N47" s="35">
        <f>'[1]41.呼吸人才'!K9</f>
        <v>300000</v>
      </c>
      <c r="O47" s="35">
        <f t="shared" si="0"/>
        <v>9700000</v>
      </c>
      <c r="P47" s="45">
        <f>'[1]41.呼吸人才'!K10-O47</f>
        <v>0</v>
      </c>
      <c r="Q47" s="52"/>
      <c r="R47" s="52"/>
      <c r="S47" s="52"/>
    </row>
    <row r="48" s="1" customFormat="1" ht="35" customHeight="1" spans="1:19">
      <c r="A48" s="15">
        <v>42</v>
      </c>
      <c r="B48" s="16" t="s">
        <v>15</v>
      </c>
      <c r="C48" s="17" t="s">
        <v>127</v>
      </c>
      <c r="D48" s="17" t="s">
        <v>128</v>
      </c>
      <c r="E48" s="25">
        <v>10000000</v>
      </c>
      <c r="F48" s="22"/>
      <c r="G48" s="28">
        <v>10000000</v>
      </c>
      <c r="H48" s="28"/>
      <c r="I48" s="28"/>
      <c r="J48" s="43" t="s">
        <v>129</v>
      </c>
      <c r="K48" s="42"/>
      <c r="L48" s="35">
        <f>'[1]42.中地君豪学科'!K7</f>
        <v>1000000</v>
      </c>
      <c r="M48" s="35">
        <f>'[1]42.中地君豪学科'!K8</f>
        <v>0</v>
      </c>
      <c r="N48" s="35">
        <f>'[1]42.中地君豪学科'!K9</f>
        <v>0</v>
      </c>
      <c r="O48" s="35">
        <f t="shared" si="0"/>
        <v>1000000</v>
      </c>
      <c r="P48" s="45">
        <f>'[1]42.中地君豪学科'!K10-O48</f>
        <v>0</v>
      </c>
      <c r="Q48" s="52"/>
      <c r="R48" s="52"/>
      <c r="S48" s="52"/>
    </row>
    <row r="49" s="1" customFormat="1" ht="35" customHeight="1" spans="1:19">
      <c r="A49" s="15">
        <v>43</v>
      </c>
      <c r="B49" s="16" t="s">
        <v>15</v>
      </c>
      <c r="C49" s="17" t="s">
        <v>130</v>
      </c>
      <c r="D49" s="17" t="s">
        <v>131</v>
      </c>
      <c r="E49" s="25">
        <v>2500000</v>
      </c>
      <c r="F49" s="22"/>
      <c r="G49" s="25">
        <v>2500000</v>
      </c>
      <c r="H49" s="25"/>
      <c r="I49" s="25"/>
      <c r="J49" s="24"/>
      <c r="K49" s="42"/>
      <c r="L49" s="35">
        <f>'[1]43.炳胜学科（二）'!K7</f>
        <v>2500000</v>
      </c>
      <c r="M49" s="35">
        <f>'[1]43.炳胜学科（二）'!K8</f>
        <v>556970.23</v>
      </c>
      <c r="N49" s="35">
        <f>'[1]43.炳胜学科（二）'!K9</f>
        <v>1327387.19</v>
      </c>
      <c r="O49" s="35">
        <f t="shared" si="0"/>
        <v>1172612.81</v>
      </c>
      <c r="P49" s="45">
        <f>'[1]43.炳胜学科（二）'!K11-O49</f>
        <v>-1172612.81</v>
      </c>
      <c r="Q49" s="52"/>
      <c r="R49" s="52"/>
      <c r="S49" s="52"/>
    </row>
    <row r="50" s="1" customFormat="1" ht="30" customHeight="1" spans="1:19">
      <c r="A50" s="15">
        <v>44</v>
      </c>
      <c r="B50" s="29" t="s">
        <v>110</v>
      </c>
      <c r="C50" s="17" t="s">
        <v>132</v>
      </c>
      <c r="D50" s="17" t="s">
        <v>133</v>
      </c>
      <c r="E50" s="25">
        <v>5000</v>
      </c>
      <c r="F50" s="22"/>
      <c r="G50" s="25">
        <v>5000</v>
      </c>
      <c r="H50" s="25"/>
      <c r="I50" s="25"/>
      <c r="J50" s="24" t="s">
        <v>134</v>
      </c>
      <c r="K50" s="42"/>
      <c r="L50" s="35">
        <f>'[1]44.陈思嫦博济'!K7</f>
        <v>5000</v>
      </c>
      <c r="M50" s="40">
        <f>'[1]44.陈思嫦博济'!K8</f>
        <v>0</v>
      </c>
      <c r="N50" s="35">
        <f>'[1]44.陈思嫦博济'!K9</f>
        <v>0</v>
      </c>
      <c r="O50" s="35">
        <f t="shared" si="0"/>
        <v>5000</v>
      </c>
      <c r="P50" s="45">
        <f>'[1]44.陈思嫦博济'!K10-O50</f>
        <v>0</v>
      </c>
      <c r="Q50" s="52"/>
      <c r="R50" s="52"/>
      <c r="S50" s="52"/>
    </row>
    <row r="51" s="1" customFormat="1" ht="30" customHeight="1" spans="1:19">
      <c r="A51" s="15">
        <v>45</v>
      </c>
      <c r="B51" s="16" t="s">
        <v>15</v>
      </c>
      <c r="C51" s="17" t="s">
        <v>135</v>
      </c>
      <c r="D51" s="17" t="s">
        <v>136</v>
      </c>
      <c r="E51" s="25">
        <v>2317712.64</v>
      </c>
      <c r="F51" s="22"/>
      <c r="G51" s="25">
        <v>2317712.64</v>
      </c>
      <c r="H51" s="25"/>
      <c r="I51" s="25"/>
      <c r="J51" s="17"/>
      <c r="K51" s="42"/>
      <c r="L51" s="35">
        <f>'[1]45.省慈善总会'!K7</f>
        <v>2317712.64</v>
      </c>
      <c r="M51" s="35">
        <f>'[1]45.省慈善总会'!K8</f>
        <v>55523.6</v>
      </c>
      <c r="N51" s="35">
        <f>'[1]45.省慈善总会'!K9</f>
        <v>2267973.17</v>
      </c>
      <c r="O51" s="35">
        <f t="shared" si="0"/>
        <v>49739.4700000002</v>
      </c>
      <c r="P51" s="45">
        <f>'[1]45.省慈善总会'!K10-O51</f>
        <v>0</v>
      </c>
      <c r="Q51" s="52"/>
      <c r="R51" s="52"/>
      <c r="S51" s="52"/>
    </row>
    <row r="52" s="1" customFormat="1" ht="30" customHeight="1" spans="1:19">
      <c r="A52" s="15">
        <v>46</v>
      </c>
      <c r="B52" s="29" t="s">
        <v>110</v>
      </c>
      <c r="C52" s="17" t="s">
        <v>137</v>
      </c>
      <c r="D52" s="17" t="s">
        <v>138</v>
      </c>
      <c r="E52" s="25">
        <v>15000</v>
      </c>
      <c r="F52" s="22"/>
      <c r="G52" s="25">
        <v>15000</v>
      </c>
      <c r="H52" s="25"/>
      <c r="I52" s="25"/>
      <c r="J52" s="17"/>
      <c r="K52" s="42"/>
      <c r="L52" s="47" t="s">
        <v>139</v>
      </c>
      <c r="M52" s="48"/>
      <c r="N52" s="48"/>
      <c r="O52" s="49"/>
      <c r="P52" s="45"/>
      <c r="Q52" s="52"/>
      <c r="R52" s="52"/>
      <c r="S52" s="52"/>
    </row>
    <row r="53" s="1" customFormat="1" ht="50" customHeight="1" spans="1:19">
      <c r="A53" s="15">
        <v>47</v>
      </c>
      <c r="B53" s="29" t="s">
        <v>110</v>
      </c>
      <c r="C53" s="17" t="s">
        <v>140</v>
      </c>
      <c r="D53" s="17" t="s">
        <v>141</v>
      </c>
      <c r="E53" s="25">
        <v>80000</v>
      </c>
      <c r="F53" s="22"/>
      <c r="G53" s="25">
        <v>80000</v>
      </c>
      <c r="H53" s="25"/>
      <c r="I53" s="25"/>
      <c r="J53" s="17"/>
      <c r="K53" s="42"/>
      <c r="L53" s="35">
        <v>80000</v>
      </c>
      <c r="M53" s="35">
        <v>0</v>
      </c>
      <c r="N53" s="35">
        <v>63603.9</v>
      </c>
      <c r="O53" s="35">
        <f t="shared" ref="O53:O80" si="1">L53-N53</f>
        <v>16396.1</v>
      </c>
      <c r="P53" s="45"/>
      <c r="Q53" s="52"/>
      <c r="R53" s="52"/>
      <c r="S53" s="52"/>
    </row>
    <row r="54" s="1" customFormat="1" ht="50" customHeight="1" spans="1:19">
      <c r="A54" s="15">
        <v>48</v>
      </c>
      <c r="B54" s="29" t="s">
        <v>15</v>
      </c>
      <c r="C54" s="17" t="s">
        <v>142</v>
      </c>
      <c r="D54" s="17" t="s">
        <v>143</v>
      </c>
      <c r="E54" s="25">
        <v>1500000</v>
      </c>
      <c r="F54" s="22"/>
      <c r="G54" s="25">
        <v>1500000</v>
      </c>
      <c r="H54" s="25"/>
      <c r="I54" s="25"/>
      <c r="J54" s="17"/>
      <c r="K54" s="42"/>
      <c r="L54" s="35">
        <f>'[1]48.南湖'!K7</f>
        <v>1500000</v>
      </c>
      <c r="M54" s="35">
        <f>'[1]48.南湖'!K8</f>
        <v>250000</v>
      </c>
      <c r="N54" s="35">
        <f>'[1]48.南湖'!K9</f>
        <v>935408.22</v>
      </c>
      <c r="O54" s="35">
        <f t="shared" si="1"/>
        <v>564591.78</v>
      </c>
      <c r="P54" s="45">
        <f>'[1]48.南湖'!K10-O54</f>
        <v>0</v>
      </c>
      <c r="Q54" s="52"/>
      <c r="R54" s="52"/>
      <c r="S54" s="52"/>
    </row>
    <row r="55" s="1" customFormat="1" ht="30" customHeight="1" spans="1:19">
      <c r="A55" s="15">
        <v>49</v>
      </c>
      <c r="B55" s="29"/>
      <c r="C55" s="17" t="s">
        <v>144</v>
      </c>
      <c r="D55" s="17" t="s">
        <v>145</v>
      </c>
      <c r="E55" s="25">
        <v>5000000</v>
      </c>
      <c r="F55" s="22"/>
      <c r="G55" s="28">
        <v>1000000</v>
      </c>
      <c r="H55" s="28"/>
      <c r="I55" s="28"/>
      <c r="J55" s="43" t="s">
        <v>146</v>
      </c>
      <c r="K55" s="42"/>
      <c r="L55" s="35">
        <f>'[1]49.柯麟优秀护理人才'!K7</f>
        <v>2000000</v>
      </c>
      <c r="M55" s="35">
        <f>'[1]49.柯麟优秀护理人才'!K8</f>
        <v>696165</v>
      </c>
      <c r="N55" s="35">
        <f>'[1]49.柯麟优秀护理人才'!K9</f>
        <v>1299665</v>
      </c>
      <c r="O55" s="35">
        <f t="shared" si="1"/>
        <v>700335</v>
      </c>
      <c r="P55" s="45">
        <f>'[1]49.柯麟优秀护理人才'!K16-O55</f>
        <v>-700335</v>
      </c>
      <c r="Q55" s="52"/>
      <c r="R55" s="52"/>
      <c r="S55" s="52"/>
    </row>
    <row r="56" s="1" customFormat="1" ht="30" customHeight="1" spans="1:19">
      <c r="A56" s="15">
        <v>50</v>
      </c>
      <c r="B56" s="29"/>
      <c r="C56" s="17" t="s">
        <v>147</v>
      </c>
      <c r="D56" s="17" t="s">
        <v>148</v>
      </c>
      <c r="E56" s="25">
        <v>1110000</v>
      </c>
      <c r="F56" s="22"/>
      <c r="G56" s="22"/>
      <c r="H56" s="22"/>
      <c r="I56" s="22"/>
      <c r="J56" s="17"/>
      <c r="K56" s="50"/>
      <c r="L56" s="35">
        <f>'[1]50.国家医学中心'!K7</f>
        <v>1110000</v>
      </c>
      <c r="M56" s="35">
        <f>'[1]50.国家医学中心'!K8</f>
        <v>0</v>
      </c>
      <c r="N56" s="35">
        <f>'[1]50.国家医学中心'!K9</f>
        <v>0</v>
      </c>
      <c r="O56" s="35">
        <f t="shared" si="1"/>
        <v>1110000</v>
      </c>
      <c r="P56" s="45">
        <f>'[1]50.国家医学中心'!K10-O56</f>
        <v>0</v>
      </c>
      <c r="Q56" s="52"/>
      <c r="R56" s="52"/>
      <c r="S56" s="52"/>
    </row>
    <row r="57" s="1" customFormat="1" ht="35" customHeight="1" spans="1:19">
      <c r="A57" s="15">
        <v>51</v>
      </c>
      <c r="B57" s="29"/>
      <c r="C57" s="17" t="s">
        <v>149</v>
      </c>
      <c r="D57" s="17" t="s">
        <v>150</v>
      </c>
      <c r="E57" s="25">
        <v>2500000</v>
      </c>
      <c r="F57" s="22"/>
      <c r="G57" s="22"/>
      <c r="H57" s="22"/>
      <c r="I57" s="22"/>
      <c r="J57" s="17"/>
      <c r="K57" s="50"/>
      <c r="L57" s="35">
        <f>'[1]51.不凡之星（三）'!K7</f>
        <v>2500000</v>
      </c>
      <c r="M57" s="35">
        <f>'[1]51.不凡之星（三）'!K8</f>
        <v>0</v>
      </c>
      <c r="N57" s="35">
        <f>'[1]51.不凡之星（三）'!K9</f>
        <v>0</v>
      </c>
      <c r="O57" s="35">
        <f t="shared" si="1"/>
        <v>2500000</v>
      </c>
      <c r="P57" s="45"/>
      <c r="Q57" s="52"/>
      <c r="R57" s="52"/>
      <c r="S57" s="52"/>
    </row>
    <row r="58" s="1" customFormat="1" ht="30" customHeight="1" spans="1:19">
      <c r="A58" s="15">
        <v>52</v>
      </c>
      <c r="B58" s="29"/>
      <c r="C58" s="17" t="s">
        <v>151</v>
      </c>
      <c r="D58" s="17" t="s">
        <v>152</v>
      </c>
      <c r="E58" s="25">
        <v>100000</v>
      </c>
      <c r="F58" s="22"/>
      <c r="G58" s="22"/>
      <c r="H58" s="22"/>
      <c r="I58" s="22"/>
      <c r="J58" s="17"/>
      <c r="K58" s="50"/>
      <c r="L58" s="35">
        <f>'[1]52.安利医学技术交流'!K7</f>
        <v>100000</v>
      </c>
      <c r="M58" s="35">
        <f>'[1]52.安利医学技术交流'!K8</f>
        <v>0</v>
      </c>
      <c r="N58" s="35">
        <f>'[1]52.安利医学技术交流'!K9</f>
        <v>0</v>
      </c>
      <c r="O58" s="35">
        <f t="shared" si="1"/>
        <v>100000</v>
      </c>
      <c r="P58" s="45">
        <f>'[1]52.安利医学技术交流'!K10-O58</f>
        <v>0</v>
      </c>
      <c r="Q58" s="52"/>
      <c r="R58" s="52"/>
      <c r="S58" s="52"/>
    </row>
    <row r="59" s="1" customFormat="1" ht="30" customHeight="1" spans="1:19">
      <c r="A59" s="15">
        <v>53</v>
      </c>
      <c r="B59" s="29"/>
      <c r="C59" s="17" t="s">
        <v>153</v>
      </c>
      <c r="D59" s="17" t="s">
        <v>154</v>
      </c>
      <c r="E59" s="25">
        <v>5000000</v>
      </c>
      <c r="F59" s="22"/>
      <c r="G59" s="22"/>
      <c r="H59" s="22"/>
      <c r="I59" s="22"/>
      <c r="J59" s="17"/>
      <c r="K59" s="50"/>
      <c r="L59" s="35">
        <f>'[1]53.梅骅临床专科'!K7</f>
        <v>5000000</v>
      </c>
      <c r="M59" s="35">
        <f>'[1]53.梅骅临床专科'!K8</f>
        <v>0</v>
      </c>
      <c r="N59" s="35">
        <f>'[1]53.梅骅临床专科'!K9</f>
        <v>0</v>
      </c>
      <c r="O59" s="35">
        <f t="shared" si="1"/>
        <v>5000000</v>
      </c>
      <c r="P59" s="45">
        <f>'[1]53.梅骅临床专科'!K10-O59</f>
        <v>0</v>
      </c>
      <c r="Q59" s="52"/>
      <c r="R59" s="52"/>
      <c r="S59" s="52"/>
    </row>
    <row r="60" s="1" customFormat="1" ht="30" customHeight="1" spans="1:19">
      <c r="A60" s="15">
        <v>54</v>
      </c>
      <c r="B60" s="29"/>
      <c r="C60" s="17" t="s">
        <v>155</v>
      </c>
      <c r="D60" s="17" t="s">
        <v>156</v>
      </c>
      <c r="E60" s="25">
        <v>5000000</v>
      </c>
      <c r="F60" s="22"/>
      <c r="G60" s="22"/>
      <c r="H60" s="22"/>
      <c r="I60" s="22"/>
      <c r="J60" s="17"/>
      <c r="K60" s="50"/>
      <c r="L60" s="35">
        <f>'[1]54.三七临床'!K7</f>
        <v>5000000</v>
      </c>
      <c r="M60" s="35">
        <f>'[1]54.三七临床'!K8</f>
        <v>0</v>
      </c>
      <c r="N60" s="35">
        <f>'[1]54.三七临床'!K9</f>
        <v>0</v>
      </c>
      <c r="O60" s="35">
        <f t="shared" si="1"/>
        <v>5000000</v>
      </c>
      <c r="P60" s="45">
        <f>'[1]54.三七临床'!K10-O60</f>
        <v>0</v>
      </c>
      <c r="Q60" s="52"/>
      <c r="R60" s="52"/>
      <c r="S60" s="52"/>
    </row>
    <row r="61" s="1" customFormat="1" ht="30" customHeight="1" spans="1:19">
      <c r="A61" s="15">
        <v>55</v>
      </c>
      <c r="B61" s="29"/>
      <c r="C61" s="17" t="s">
        <v>157</v>
      </c>
      <c r="D61" s="17" t="s">
        <v>158</v>
      </c>
      <c r="E61" s="25">
        <v>5000000</v>
      </c>
      <c r="F61" s="22"/>
      <c r="G61" s="22"/>
      <c r="H61" s="22"/>
      <c r="I61" s="22"/>
      <c r="J61" s="17"/>
      <c r="K61" s="50"/>
      <c r="L61" s="35">
        <f>'[1]55.唯爱同行（一）'!K7</f>
        <v>5000000</v>
      </c>
      <c r="M61" s="35">
        <f>'[1]55.唯爱同行（一）'!K8</f>
        <v>0</v>
      </c>
      <c r="N61" s="35">
        <f>'[1]55.唯爱同行（一）'!K9</f>
        <v>38400</v>
      </c>
      <c r="O61" s="35">
        <f t="shared" si="1"/>
        <v>4961600</v>
      </c>
      <c r="P61" s="45">
        <f>'[1]55.唯爱同行（一）'!K10-O61</f>
        <v>0</v>
      </c>
      <c r="Q61" s="52"/>
      <c r="R61" s="52"/>
      <c r="S61" s="52"/>
    </row>
    <row r="62" s="1" customFormat="1" ht="30" customHeight="1" spans="1:19">
      <c r="A62" s="15">
        <v>56</v>
      </c>
      <c r="B62" s="29" t="s">
        <v>159</v>
      </c>
      <c r="C62" s="17" t="s">
        <v>159</v>
      </c>
      <c r="D62" s="17" t="s">
        <v>160</v>
      </c>
      <c r="E62" s="31" t="s">
        <v>161</v>
      </c>
      <c r="F62" s="22"/>
      <c r="G62" s="22"/>
      <c r="H62" s="22"/>
      <c r="I62" s="22"/>
      <c r="J62" s="17"/>
      <c r="K62" s="50"/>
      <c r="L62" s="35">
        <f>'[1]56.易娱妇科'!K7</f>
        <v>1000000</v>
      </c>
      <c r="M62" s="35">
        <f>'[1]56.易娱妇科'!K8</f>
        <v>924618.45</v>
      </c>
      <c r="N62" s="35">
        <f>'[1]56.易娱妇科'!K9</f>
        <v>924618.45</v>
      </c>
      <c r="O62" s="35">
        <f t="shared" si="1"/>
        <v>75381.55</v>
      </c>
      <c r="P62" s="45">
        <f>'[1]56.易娱妇科'!K10-O62</f>
        <v>0</v>
      </c>
      <c r="Q62" s="52"/>
      <c r="R62" s="52"/>
      <c r="S62" s="52"/>
    </row>
    <row r="63" s="1" customFormat="1" ht="30" customHeight="1" spans="1:19">
      <c r="A63" s="15">
        <v>57</v>
      </c>
      <c r="B63" s="29" t="s">
        <v>159</v>
      </c>
      <c r="C63" s="17" t="s">
        <v>159</v>
      </c>
      <c r="D63" s="17" t="s">
        <v>162</v>
      </c>
      <c r="E63" s="31" t="s">
        <v>161</v>
      </c>
      <c r="F63" s="22"/>
      <c r="G63" s="22"/>
      <c r="H63" s="22"/>
      <c r="I63" s="22"/>
      <c r="J63" s="17"/>
      <c r="K63" s="50"/>
      <c r="L63" s="35">
        <f>'[1]57.极尚妇科'!K7</f>
        <v>1000000</v>
      </c>
      <c r="M63" s="35">
        <f>'[1]57.极尚妇科'!K8</f>
        <v>0</v>
      </c>
      <c r="N63" s="35">
        <f>'[1]57.极尚妇科'!K9</f>
        <v>0</v>
      </c>
      <c r="O63" s="35">
        <f t="shared" si="1"/>
        <v>1000000</v>
      </c>
      <c r="P63" s="45">
        <f>'[1]57.极尚妇科'!K10-O63</f>
        <v>0</v>
      </c>
      <c r="Q63" s="52"/>
      <c r="R63" s="52"/>
      <c r="S63" s="52"/>
    </row>
    <row r="64" s="1" customFormat="1" ht="35" customHeight="1" spans="1:19">
      <c r="A64" s="15">
        <v>58</v>
      </c>
      <c r="B64" s="29"/>
      <c r="C64" s="17" t="s">
        <v>163</v>
      </c>
      <c r="D64" s="17" t="s">
        <v>164</v>
      </c>
      <c r="E64" s="31">
        <v>10000000</v>
      </c>
      <c r="F64" s="22"/>
      <c r="G64" s="22"/>
      <c r="H64" s="22"/>
      <c r="I64" s="22"/>
      <c r="J64" s="17"/>
      <c r="K64" s="50"/>
      <c r="L64" s="35">
        <f>'[1]58.恒力医学'!K7</f>
        <v>10000000</v>
      </c>
      <c r="M64" s="35">
        <f>'[1]58.恒力医学'!K8</f>
        <v>0</v>
      </c>
      <c r="N64" s="35">
        <f>'[1]58.恒力医学'!K9</f>
        <v>0</v>
      </c>
      <c r="O64" s="35">
        <f t="shared" si="1"/>
        <v>10000000</v>
      </c>
      <c r="P64" s="45"/>
      <c r="Q64" s="52"/>
      <c r="R64" s="52"/>
      <c r="S64" s="52"/>
    </row>
    <row r="65" s="1" customFormat="1" ht="30" customHeight="1" spans="1:19">
      <c r="A65" s="15">
        <v>59</v>
      </c>
      <c r="B65" s="29"/>
      <c r="C65" s="17" t="s">
        <v>165</v>
      </c>
      <c r="D65" s="17" t="s">
        <v>166</v>
      </c>
      <c r="E65" s="25">
        <v>5000000</v>
      </c>
      <c r="F65" s="22"/>
      <c r="G65" s="22"/>
      <c r="H65" s="22"/>
      <c r="I65" s="22"/>
      <c r="J65" s="17"/>
      <c r="K65" s="50"/>
      <c r="L65" s="35">
        <f>'[1]59.嘉元学科'!K7</f>
        <v>1000000</v>
      </c>
      <c r="M65" s="35">
        <f>'[1]59.嘉元学科'!K8</f>
        <v>0</v>
      </c>
      <c r="N65" s="35">
        <f>'[1]59.嘉元学科'!K9</f>
        <v>0</v>
      </c>
      <c r="O65" s="35">
        <f t="shared" si="1"/>
        <v>1000000</v>
      </c>
      <c r="P65" s="45">
        <f>'[1]59.嘉元学科'!K10-O65</f>
        <v>0</v>
      </c>
      <c r="Q65" s="52"/>
      <c r="R65" s="52"/>
      <c r="S65" s="52"/>
    </row>
    <row r="66" s="1" customFormat="1" ht="35" customHeight="1" spans="1:19">
      <c r="A66" s="15">
        <v>60</v>
      </c>
      <c r="B66" s="29"/>
      <c r="C66" s="17" t="s">
        <v>167</v>
      </c>
      <c r="D66" s="17" t="s">
        <v>168</v>
      </c>
      <c r="E66" s="25">
        <v>5000000</v>
      </c>
      <c r="F66" s="22"/>
      <c r="G66" s="22"/>
      <c r="H66" s="22"/>
      <c r="I66" s="22"/>
      <c r="J66" s="17"/>
      <c r="K66" s="50"/>
      <c r="L66" s="35">
        <f>'[1]60.金岭糖业'!K7</f>
        <v>5000000</v>
      </c>
      <c r="M66" s="35">
        <f>'[1]60.金岭糖业'!K8</f>
        <v>0</v>
      </c>
      <c r="N66" s="35">
        <f>'[1]60.金岭糖业'!K9</f>
        <v>0</v>
      </c>
      <c r="O66" s="35">
        <f t="shared" si="1"/>
        <v>5000000</v>
      </c>
      <c r="P66" s="45"/>
      <c r="Q66" s="52"/>
      <c r="R66" s="52"/>
      <c r="S66" s="52"/>
    </row>
    <row r="67" s="1" customFormat="1" ht="30" customHeight="1" spans="1:19">
      <c r="A67" s="15">
        <v>61</v>
      </c>
      <c r="B67" s="29"/>
      <c r="C67" s="17" t="s">
        <v>93</v>
      </c>
      <c r="D67" s="17" t="s">
        <v>54</v>
      </c>
      <c r="E67" s="25">
        <v>15000000</v>
      </c>
      <c r="F67" s="22"/>
      <c r="G67" s="22"/>
      <c r="H67" s="22"/>
      <c r="I67" s="22"/>
      <c r="J67" s="17"/>
      <c r="K67" s="50"/>
      <c r="L67" s="35">
        <f>'[1]61.Q058易方达柯星（2023-2027）'!K7</f>
        <v>6000000</v>
      </c>
      <c r="M67" s="35">
        <f>'[1]61.Q058易方达柯星（2023-2027）'!K8</f>
        <v>2696299.78</v>
      </c>
      <c r="N67" s="35">
        <f>'[1]61.Q058易方达柯星（2023-2027）'!K9</f>
        <v>5304117.48</v>
      </c>
      <c r="O67" s="35">
        <f t="shared" si="1"/>
        <v>695882.52</v>
      </c>
      <c r="P67" s="45">
        <f>'[1]61.Q058易方达柯星（2023-2027）'!K10-O67</f>
        <v>0</v>
      </c>
      <c r="Q67" s="52"/>
      <c r="R67" s="52"/>
      <c r="S67" s="52"/>
    </row>
    <row r="68" s="1" customFormat="1" ht="30" customHeight="1" spans="1:19">
      <c r="A68" s="15">
        <v>62</v>
      </c>
      <c r="B68" s="29"/>
      <c r="C68" s="17" t="s">
        <v>169</v>
      </c>
      <c r="D68" s="17" t="s">
        <v>170</v>
      </c>
      <c r="E68" s="31" t="s">
        <v>161</v>
      </c>
      <c r="F68" s="22"/>
      <c r="G68" s="22"/>
      <c r="H68" s="22"/>
      <c r="I68" s="22"/>
      <c r="J68" s="17"/>
      <c r="K68" s="50"/>
      <c r="L68" s="35">
        <f>'[1]62.Q502柯麟新苗'!K7</f>
        <v>1000000</v>
      </c>
      <c r="M68" s="35">
        <f>'[1]62.Q502柯麟新苗'!K8</f>
        <v>1000000</v>
      </c>
      <c r="N68" s="35">
        <f>'[1]62.Q502柯麟新苗'!K9</f>
        <v>1000000</v>
      </c>
      <c r="O68" s="35">
        <f t="shared" si="1"/>
        <v>0</v>
      </c>
      <c r="P68" s="45">
        <f>'[1]62.Q502柯麟新苗'!K10-O68</f>
        <v>0</v>
      </c>
      <c r="Q68" s="52"/>
      <c r="R68" s="52"/>
      <c r="S68" s="52"/>
    </row>
    <row r="69" s="1" customFormat="1" ht="30" customHeight="1" spans="1:19">
      <c r="A69" s="15">
        <v>63</v>
      </c>
      <c r="B69" s="29"/>
      <c r="C69" s="17" t="s">
        <v>171</v>
      </c>
      <c r="D69" s="17" t="s">
        <v>172</v>
      </c>
      <c r="E69" s="25">
        <v>100000</v>
      </c>
      <c r="F69" s="22"/>
      <c r="G69" s="22"/>
      <c r="H69" s="22"/>
      <c r="I69" s="22"/>
      <c r="J69" s="17"/>
      <c r="K69" s="50"/>
      <c r="L69" s="35">
        <v>100000</v>
      </c>
      <c r="M69" s="35">
        <v>0</v>
      </c>
      <c r="N69" s="35">
        <v>0</v>
      </c>
      <c r="O69" s="35">
        <f t="shared" si="1"/>
        <v>100000</v>
      </c>
      <c r="P69" s="45"/>
      <c r="Q69" s="52"/>
      <c r="R69" s="52"/>
      <c r="S69" s="52"/>
    </row>
    <row r="70" s="1" customFormat="1" ht="35" customHeight="1" spans="1:19">
      <c r="A70" s="15">
        <v>64</v>
      </c>
      <c r="B70" s="29"/>
      <c r="C70" s="17" t="s">
        <v>173</v>
      </c>
      <c r="D70" s="17" t="s">
        <v>174</v>
      </c>
      <c r="E70" s="25">
        <v>10000000</v>
      </c>
      <c r="F70" s="22"/>
      <c r="G70" s="22"/>
      <c r="H70" s="22"/>
      <c r="I70" s="22"/>
      <c r="J70" s="17"/>
      <c r="K70" s="50"/>
      <c r="L70" s="35">
        <f>'[1]64.Q217捷成'!K7</f>
        <v>4000000</v>
      </c>
      <c r="M70" s="35">
        <f>'[1]64.Q217捷成'!K8</f>
        <v>146666.2</v>
      </c>
      <c r="N70" s="35">
        <f>'[1]64.Q217捷成'!K9</f>
        <v>159452.28</v>
      </c>
      <c r="O70" s="35">
        <f t="shared" si="1"/>
        <v>3840547.72</v>
      </c>
      <c r="P70" s="45">
        <f>'[1]64.Q217捷成'!K10-O70</f>
        <v>0</v>
      </c>
      <c r="Q70" s="52"/>
      <c r="R70" s="52"/>
      <c r="S70" s="52"/>
    </row>
    <row r="71" s="1" customFormat="1" ht="35" customHeight="1" spans="1:19">
      <c r="A71" s="15">
        <v>65</v>
      </c>
      <c r="B71" s="29"/>
      <c r="C71" s="17" t="s">
        <v>135</v>
      </c>
      <c r="D71" s="17" t="s">
        <v>175</v>
      </c>
      <c r="E71" s="25">
        <v>2000000</v>
      </c>
      <c r="F71" s="22"/>
      <c r="G71" s="22"/>
      <c r="H71" s="22"/>
      <c r="I71" s="22"/>
      <c r="J71" s="17"/>
      <c r="K71" s="50"/>
      <c r="L71" s="35">
        <f>'[1]65.中烟优质医疗'!K7</f>
        <v>2000000</v>
      </c>
      <c r="M71" s="35">
        <f>'[1]65.中烟优质医疗'!K8</f>
        <v>252538.79</v>
      </c>
      <c r="N71" s="35">
        <f>'[1]65.中烟优质医疗'!K9</f>
        <v>339302.79</v>
      </c>
      <c r="O71" s="35">
        <f t="shared" si="1"/>
        <v>1660697.21</v>
      </c>
      <c r="P71" s="45">
        <f>'[1]65.中烟优质医疗'!K10-O71</f>
        <v>0</v>
      </c>
      <c r="Q71" s="52"/>
      <c r="R71" s="52"/>
      <c r="S71" s="52"/>
    </row>
    <row r="72" s="1" customFormat="1" ht="35" customHeight="1" spans="1:19">
      <c r="A72" s="15">
        <v>66</v>
      </c>
      <c r="B72" s="29"/>
      <c r="C72" s="17" t="s">
        <v>176</v>
      </c>
      <c r="D72" s="17" t="s">
        <v>177</v>
      </c>
      <c r="E72" s="31" t="s">
        <v>161</v>
      </c>
      <c r="F72" s="22"/>
      <c r="G72" s="22"/>
      <c r="H72" s="22"/>
      <c r="I72" s="22"/>
      <c r="J72" s="17"/>
      <c r="K72" s="50"/>
      <c r="L72" s="35">
        <f>'[1]66.胃肠外科青年人才培养项目'!K7</f>
        <v>1000000</v>
      </c>
      <c r="M72" s="35">
        <f>'[1]66.胃肠外科青年人才培养项目'!K8</f>
        <v>15000</v>
      </c>
      <c r="N72" s="35">
        <f>'[1]66.胃肠外科青年人才培养项目'!K9</f>
        <v>15000</v>
      </c>
      <c r="O72" s="35">
        <f t="shared" si="1"/>
        <v>985000</v>
      </c>
      <c r="P72" s="65"/>
      <c r="Q72" s="52"/>
      <c r="R72" s="52"/>
      <c r="S72" s="52"/>
    </row>
    <row r="73" s="1" customFormat="1" ht="35" customHeight="1" spans="1:19">
      <c r="A73" s="15">
        <v>67</v>
      </c>
      <c r="B73" s="17"/>
      <c r="C73" s="17" t="s">
        <v>178</v>
      </c>
      <c r="D73" s="17" t="s">
        <v>179</v>
      </c>
      <c r="E73" s="25">
        <v>359600</v>
      </c>
      <c r="F73" s="22"/>
      <c r="G73" s="22"/>
      <c r="H73" s="22"/>
      <c r="I73" s="22"/>
      <c r="J73" s="17"/>
      <c r="K73" s="50"/>
      <c r="L73" s="35">
        <f>'[1]67.Q220广汽集团'!K7</f>
        <v>359600</v>
      </c>
      <c r="M73" s="35">
        <f>'[1]67.Q220广汽集团'!K8</f>
        <v>0</v>
      </c>
      <c r="N73" s="35">
        <f>'[1]67.Q220广汽集团'!K9</f>
        <v>341640</v>
      </c>
      <c r="O73" s="35">
        <f t="shared" si="1"/>
        <v>17960</v>
      </c>
      <c r="P73" s="66">
        <f>'[1]67.Q220广汽集团'!K10-O73</f>
        <v>0</v>
      </c>
      <c r="Q73" s="52"/>
      <c r="R73" s="52"/>
      <c r="S73" s="52"/>
    </row>
    <row r="74" s="1" customFormat="1" ht="35" customHeight="1" spans="1:19">
      <c r="A74" s="15">
        <v>68</v>
      </c>
      <c r="B74" s="17"/>
      <c r="C74" s="17" t="s">
        <v>180</v>
      </c>
      <c r="D74" s="17" t="s">
        <v>181</v>
      </c>
      <c r="E74" s="31" t="s">
        <v>161</v>
      </c>
      <c r="F74" s="22"/>
      <c r="G74" s="22"/>
      <c r="H74" s="22"/>
      <c r="I74" s="22"/>
      <c r="J74" s="17"/>
      <c r="K74" s="50"/>
      <c r="L74" s="35">
        <f>'[1]68.Q221明珠讲坛'!K7</f>
        <v>1000000</v>
      </c>
      <c r="M74" s="35">
        <f>'[1]68.Q221明珠讲坛'!K8</f>
        <v>161000</v>
      </c>
      <c r="N74" s="35">
        <f>'[1]68.Q221明珠讲坛'!K9</f>
        <v>161000</v>
      </c>
      <c r="O74" s="35">
        <f t="shared" si="1"/>
        <v>839000</v>
      </c>
      <c r="P74" s="66">
        <f>'[1]68.Q221明珠讲坛'!K11-O74</f>
        <v>-839000</v>
      </c>
      <c r="Q74" s="52"/>
      <c r="R74" s="52"/>
      <c r="S74" s="52"/>
    </row>
    <row r="75" s="1" customFormat="1" ht="30" customHeight="1" spans="1:19">
      <c r="A75" s="15">
        <v>69</v>
      </c>
      <c r="B75" s="17"/>
      <c r="C75" s="17" t="s">
        <v>182</v>
      </c>
      <c r="D75" s="17" t="s">
        <v>54</v>
      </c>
      <c r="E75" s="25">
        <v>250000</v>
      </c>
      <c r="F75" s="22"/>
      <c r="G75" s="22"/>
      <c r="H75" s="22"/>
      <c r="I75" s="22"/>
      <c r="J75" s="17"/>
      <c r="K75" s="50"/>
      <c r="L75" s="35">
        <f>'[1]69.Q222基层医疗帮扶义诊'!K7</f>
        <v>250000</v>
      </c>
      <c r="M75" s="35">
        <f>'[1]69.Q222基层医疗帮扶义诊'!K8</f>
        <v>0</v>
      </c>
      <c r="N75" s="35">
        <f>'[1]69.Q222基层医疗帮扶义诊'!K9</f>
        <v>0</v>
      </c>
      <c r="O75" s="35">
        <f t="shared" si="1"/>
        <v>250000</v>
      </c>
      <c r="P75" s="45">
        <f>'[1]69.Q222基层医疗帮扶义诊'!K10-O75</f>
        <v>0</v>
      </c>
      <c r="Q75" s="52"/>
      <c r="R75" s="52"/>
      <c r="S75" s="52"/>
    </row>
    <row r="76" s="1" customFormat="1" ht="30" customHeight="1" spans="1:19">
      <c r="A76" s="15">
        <v>70</v>
      </c>
      <c r="B76" s="17"/>
      <c r="C76" s="17" t="s">
        <v>183</v>
      </c>
      <c r="D76" s="17" t="s">
        <v>184</v>
      </c>
      <c r="E76" s="25">
        <v>3000000</v>
      </c>
      <c r="F76" s="22"/>
      <c r="G76" s="22"/>
      <c r="H76" s="22"/>
      <c r="I76" s="22"/>
      <c r="J76" s="17"/>
      <c r="K76" s="50"/>
      <c r="L76" s="35">
        <f>'[1]70.Q503吴金龙'!K7</f>
        <v>3000000</v>
      </c>
      <c r="M76" s="35">
        <f>'[1]70.Q503吴金龙'!K8</f>
        <v>0</v>
      </c>
      <c r="N76" s="35">
        <f>'[1]70.Q503吴金龙'!K9</f>
        <v>0</v>
      </c>
      <c r="O76" s="35">
        <f t="shared" si="1"/>
        <v>3000000</v>
      </c>
      <c r="P76" s="45">
        <f>'[1]69.Q222基层医疗帮扶义诊'!K11-O76</f>
        <v>-3000000</v>
      </c>
      <c r="Q76" s="52"/>
      <c r="R76" s="52"/>
      <c r="S76" s="52"/>
    </row>
    <row r="77" s="1" customFormat="1" ht="30" customHeight="1" spans="1:19">
      <c r="A77" s="15">
        <v>71</v>
      </c>
      <c r="B77" s="17"/>
      <c r="C77" s="17" t="s">
        <v>185</v>
      </c>
      <c r="D77" s="17" t="s">
        <v>158</v>
      </c>
      <c r="E77" s="53">
        <v>10000000</v>
      </c>
      <c r="F77" s="22"/>
      <c r="G77" s="22"/>
      <c r="H77" s="22"/>
      <c r="I77" s="22"/>
      <c r="J77" s="17"/>
      <c r="K77" s="50"/>
      <c r="L77" s="35">
        <f>'[1]71.Q223唯爱同行（三）'!K7</f>
        <v>28548200</v>
      </c>
      <c r="M77" s="35">
        <f>'[1]71.Q223唯爱同行（三）'!K8</f>
        <v>0</v>
      </c>
      <c r="N77" s="35">
        <f>'[1]71.Q223唯爱同行（三）'!K9</f>
        <v>0</v>
      </c>
      <c r="O77" s="35">
        <f t="shared" si="1"/>
        <v>28548200</v>
      </c>
      <c r="P77" s="45"/>
      <c r="Q77" s="52"/>
      <c r="R77" s="52"/>
      <c r="S77" s="52"/>
    </row>
    <row r="78" s="1" customFormat="1" ht="30" customHeight="1" spans="1:19">
      <c r="A78" s="15">
        <v>72</v>
      </c>
      <c r="B78" s="17"/>
      <c r="C78" s="17" t="s">
        <v>186</v>
      </c>
      <c r="D78" s="17" t="s">
        <v>187</v>
      </c>
      <c r="E78" s="25">
        <v>200000</v>
      </c>
      <c r="F78" s="22"/>
      <c r="G78" s="22"/>
      <c r="H78" s="22"/>
      <c r="I78" s="22"/>
      <c r="J78" s="17"/>
      <c r="K78" s="50"/>
      <c r="L78" s="35">
        <f>'[1]72.Q225教育捐赠（TCL）'!K7</f>
        <v>200000</v>
      </c>
      <c r="M78" s="35">
        <f>'[1]72.Q225教育捐赠（TCL）'!K8</f>
        <v>0</v>
      </c>
      <c r="N78" s="35">
        <f>'[1]72.Q225教育捐赠（TCL）'!K9</f>
        <v>0</v>
      </c>
      <c r="O78" s="35">
        <f t="shared" si="1"/>
        <v>200000</v>
      </c>
      <c r="P78" s="45"/>
      <c r="Q78" s="52"/>
      <c r="R78" s="52"/>
      <c r="S78" s="52"/>
    </row>
    <row r="79" s="1" customFormat="1" ht="30" customHeight="1" spans="1:19">
      <c r="A79" s="15">
        <v>73</v>
      </c>
      <c r="B79" s="54"/>
      <c r="C79" s="17" t="s">
        <v>188</v>
      </c>
      <c r="D79" s="17" t="s">
        <v>189</v>
      </c>
      <c r="E79" s="25">
        <v>1000000</v>
      </c>
      <c r="F79" s="22"/>
      <c r="G79" s="22"/>
      <c r="H79" s="22"/>
      <c r="I79" s="22"/>
      <c r="J79" s="17"/>
      <c r="K79" s="50"/>
      <c r="L79" s="35">
        <f>'[1]73.Q226教育捐赠（腾讯）'!K7</f>
        <v>900000</v>
      </c>
      <c r="M79" s="35">
        <f>'[1]73.Q226教育捐赠（腾讯）'!K8</f>
        <v>0</v>
      </c>
      <c r="N79" s="35">
        <f>'[1]73.Q226教育捐赠（腾讯）'!K9</f>
        <v>0</v>
      </c>
      <c r="O79" s="35">
        <f t="shared" si="1"/>
        <v>900000</v>
      </c>
      <c r="P79" s="45"/>
      <c r="Q79" s="52"/>
      <c r="R79" s="52"/>
      <c r="S79" s="52"/>
    </row>
    <row r="80" s="1" customFormat="1" ht="30" customHeight="1" spans="1:19">
      <c r="A80" s="15">
        <v>74</v>
      </c>
      <c r="B80" s="54"/>
      <c r="C80" s="17" t="s">
        <v>178</v>
      </c>
      <c r="D80" s="17" t="s">
        <v>179</v>
      </c>
      <c r="E80" s="25">
        <v>179800</v>
      </c>
      <c r="F80" s="22"/>
      <c r="G80" s="22"/>
      <c r="H80" s="22"/>
      <c r="I80" s="22"/>
      <c r="J80" s="17"/>
      <c r="K80" s="50"/>
      <c r="L80" s="35">
        <f>'[1]77.Q227广汽'!K7</f>
        <v>179800</v>
      </c>
      <c r="M80" s="35">
        <f>'[1]77.Q227广汽'!K8</f>
        <v>179800</v>
      </c>
      <c r="N80" s="35">
        <f>'[1]77.Q227广汽'!K9</f>
        <v>179800</v>
      </c>
      <c r="O80" s="35">
        <f t="shared" si="1"/>
        <v>0</v>
      </c>
      <c r="P80" s="45"/>
      <c r="Q80" s="52"/>
      <c r="R80" s="52"/>
      <c r="S80" s="52"/>
    </row>
    <row r="81" s="1" customFormat="1" ht="29" customHeight="1" spans="1:19">
      <c r="A81" s="55"/>
      <c r="B81" s="54"/>
      <c r="C81" s="56"/>
      <c r="D81" s="56"/>
      <c r="E81" s="57"/>
      <c r="F81" s="58"/>
      <c r="G81" s="58"/>
      <c r="H81" s="58"/>
      <c r="I81" s="58"/>
      <c r="J81" s="56"/>
      <c r="K81" s="6"/>
      <c r="L81" s="67"/>
      <c r="M81" s="67"/>
      <c r="N81" s="67"/>
      <c r="O81" s="67"/>
      <c r="P81" s="67"/>
      <c r="Q81" s="52"/>
      <c r="R81" s="52"/>
      <c r="S81" s="52"/>
    </row>
    <row r="82" ht="17.25" spans="1:19">
      <c r="A82" s="59"/>
      <c r="B82" s="59"/>
      <c r="C82" s="51"/>
      <c r="D82" s="51"/>
      <c r="E82" s="60"/>
      <c r="F82" s="61"/>
      <c r="G82" s="61"/>
      <c r="H82" s="61"/>
      <c r="I82" s="61"/>
      <c r="J82" s="51"/>
      <c r="O82" s="68"/>
      <c r="P82" s="68"/>
      <c r="Q82" s="51"/>
      <c r="R82" s="51"/>
      <c r="S82" s="51"/>
    </row>
    <row r="83" ht="17.25" spans="1:19">
      <c r="A83" s="59"/>
      <c r="B83" s="59"/>
      <c r="C83" s="51"/>
      <c r="D83" s="51"/>
      <c r="E83" s="60"/>
      <c r="F83" s="61"/>
      <c r="G83" s="61"/>
      <c r="H83" s="61"/>
      <c r="I83" s="61"/>
      <c r="J83" s="51"/>
      <c r="O83" s="68"/>
      <c r="P83" s="68"/>
      <c r="Q83" s="51"/>
      <c r="R83" s="51"/>
      <c r="S83" s="51"/>
    </row>
    <row r="84" ht="17.25" spans="1:19">
      <c r="A84" s="59"/>
      <c r="B84" s="59"/>
      <c r="C84" s="51"/>
      <c r="D84" s="51"/>
      <c r="E84" s="60"/>
      <c r="F84" s="61"/>
      <c r="G84" s="61"/>
      <c r="H84" s="61"/>
      <c r="I84" s="61"/>
      <c r="J84" s="51"/>
      <c r="O84" s="68"/>
      <c r="P84" s="68"/>
      <c r="Q84" s="51"/>
      <c r="R84" s="51"/>
      <c r="S84" s="51"/>
    </row>
    <row r="85" ht="17.25" hidden="1" spans="1:19">
      <c r="A85" s="59" t="s">
        <v>190</v>
      </c>
      <c r="B85" s="59"/>
      <c r="C85" s="51"/>
      <c r="D85" s="51"/>
      <c r="E85" s="60"/>
      <c r="F85" s="61"/>
      <c r="G85" s="61"/>
      <c r="H85" s="61"/>
      <c r="I85" s="61"/>
      <c r="J85" s="51"/>
      <c r="O85" s="68"/>
      <c r="P85" s="68"/>
      <c r="Q85" s="51"/>
      <c r="R85" s="51"/>
      <c r="S85" s="51"/>
    </row>
    <row r="86" ht="17.25" hidden="1" spans="1:19">
      <c r="A86" s="62" t="s">
        <v>191</v>
      </c>
      <c r="B86" s="59"/>
      <c r="C86" s="51"/>
      <c r="D86" s="51"/>
      <c r="E86" s="60"/>
      <c r="F86" s="61"/>
      <c r="G86" s="61"/>
      <c r="H86" s="61"/>
      <c r="I86" s="61"/>
      <c r="J86" s="51"/>
      <c r="O86" s="68"/>
      <c r="P86" s="68"/>
      <c r="Q86" s="51"/>
      <c r="R86" s="51"/>
      <c r="S86" s="51"/>
    </row>
    <row r="87" ht="17.25" hidden="1" spans="1:19">
      <c r="A87" s="62" t="s">
        <v>192</v>
      </c>
      <c r="B87" s="59"/>
      <c r="C87" s="51"/>
      <c r="D87" s="51"/>
      <c r="E87" s="60"/>
      <c r="F87" s="61"/>
      <c r="G87" s="61"/>
      <c r="H87" s="61"/>
      <c r="I87" s="61"/>
      <c r="J87" s="51"/>
      <c r="O87" s="68"/>
      <c r="P87" s="68"/>
      <c r="Q87" s="51"/>
      <c r="R87" s="51"/>
      <c r="S87" s="51"/>
    </row>
    <row r="88" ht="17.25" hidden="1" spans="1:19">
      <c r="A88" s="62" t="s">
        <v>193</v>
      </c>
      <c r="B88" s="59"/>
      <c r="C88" s="51"/>
      <c r="D88" s="51"/>
      <c r="E88" s="60"/>
      <c r="F88" s="61"/>
      <c r="G88" s="61"/>
      <c r="H88" s="61"/>
      <c r="I88" s="61"/>
      <c r="J88" s="51"/>
      <c r="O88" s="68"/>
      <c r="P88" s="68"/>
      <c r="Q88" s="51"/>
      <c r="R88" s="51"/>
      <c r="S88" s="51"/>
    </row>
    <row r="89" ht="17.25" hidden="1" spans="1:19">
      <c r="A89" s="63" t="s">
        <v>194</v>
      </c>
      <c r="B89" s="59"/>
      <c r="C89" s="51"/>
      <c r="D89" s="51"/>
      <c r="E89" s="60"/>
      <c r="F89" s="61"/>
      <c r="G89" s="61"/>
      <c r="H89" s="61"/>
      <c r="I89" s="61"/>
      <c r="J89" s="51"/>
      <c r="O89" s="68"/>
      <c r="P89" s="68"/>
      <c r="Q89" s="51"/>
      <c r="R89" s="51"/>
      <c r="S89" s="51"/>
    </row>
    <row r="90" ht="17.25" hidden="1" spans="1:19">
      <c r="A90" s="62" t="s">
        <v>195</v>
      </c>
      <c r="B90" s="59"/>
      <c r="C90" s="51"/>
      <c r="D90" s="51"/>
      <c r="E90" s="60"/>
      <c r="F90" s="61"/>
      <c r="G90" s="61"/>
      <c r="H90" s="61"/>
      <c r="I90" s="61"/>
      <c r="J90" s="51"/>
      <c r="O90" s="68"/>
      <c r="P90" s="68"/>
      <c r="Q90" s="51"/>
      <c r="R90" s="51"/>
      <c r="S90" s="51"/>
    </row>
    <row r="91" ht="17.25" hidden="1" spans="1:19">
      <c r="A91" s="64" t="s">
        <v>196</v>
      </c>
      <c r="B91" s="59"/>
      <c r="C91" s="51"/>
      <c r="D91" s="51"/>
      <c r="E91" s="60"/>
      <c r="F91" s="61"/>
      <c r="G91" s="61"/>
      <c r="H91" s="61"/>
      <c r="I91" s="61"/>
      <c r="J91" s="51"/>
      <c r="O91" s="68"/>
      <c r="P91" s="68"/>
      <c r="Q91" s="51"/>
      <c r="R91" s="51"/>
      <c r="S91" s="51"/>
    </row>
    <row r="92" ht="17.25" hidden="1" spans="1:19">
      <c r="A92" s="64" t="s">
        <v>197</v>
      </c>
      <c r="B92" s="59"/>
      <c r="C92" s="51"/>
      <c r="D92" s="51"/>
      <c r="E92" s="60"/>
      <c r="F92" s="61"/>
      <c r="G92" s="61"/>
      <c r="H92" s="61"/>
      <c r="I92" s="61"/>
      <c r="J92" s="51"/>
      <c r="O92" s="68"/>
      <c r="P92" s="68"/>
      <c r="Q92" s="51"/>
      <c r="R92" s="51"/>
      <c r="S92" s="51"/>
    </row>
    <row r="93" ht="17.25" spans="1:19">
      <c r="A93" s="59"/>
      <c r="B93" s="59"/>
      <c r="C93" s="51"/>
      <c r="D93" s="51"/>
      <c r="E93" s="60"/>
      <c r="F93" s="61"/>
      <c r="G93" s="61"/>
      <c r="H93" s="61"/>
      <c r="I93" s="61"/>
      <c r="J93" s="51"/>
      <c r="O93" s="68"/>
      <c r="P93" s="68"/>
      <c r="Q93" s="51"/>
      <c r="R93" s="51"/>
      <c r="S93" s="51"/>
    </row>
    <row r="94" ht="17.25" spans="1:19">
      <c r="A94" s="59"/>
      <c r="B94" s="59"/>
      <c r="C94" s="51"/>
      <c r="D94" s="51"/>
      <c r="E94" s="60"/>
      <c r="F94" s="61"/>
      <c r="G94" s="61"/>
      <c r="H94" s="61"/>
      <c r="I94" s="61"/>
      <c r="J94" s="51"/>
      <c r="O94" s="68"/>
      <c r="P94" s="68"/>
      <c r="Q94" s="51"/>
      <c r="R94" s="51"/>
      <c r="S94" s="51"/>
    </row>
    <row r="95" ht="17.25" spans="1:19">
      <c r="A95" s="59"/>
      <c r="B95" s="59"/>
      <c r="C95" s="51"/>
      <c r="D95" s="51"/>
      <c r="E95" s="60"/>
      <c r="F95" s="61"/>
      <c r="G95" s="61"/>
      <c r="H95" s="61"/>
      <c r="I95" s="61"/>
      <c r="J95" s="51"/>
      <c r="O95" s="68"/>
      <c r="P95" s="68"/>
      <c r="Q95" s="51"/>
      <c r="R95" s="51"/>
      <c r="S95" s="51"/>
    </row>
    <row r="96" ht="17.25" spans="1:19">
      <c r="A96" s="59"/>
      <c r="B96" s="59"/>
      <c r="C96" s="51"/>
      <c r="D96" s="51"/>
      <c r="E96" s="60"/>
      <c r="F96" s="61"/>
      <c r="G96" s="61"/>
      <c r="H96" s="61"/>
      <c r="I96" s="61"/>
      <c r="J96" s="51"/>
      <c r="O96" s="68"/>
      <c r="P96" s="68"/>
      <c r="Q96" s="51"/>
      <c r="R96" s="51"/>
      <c r="S96" s="51"/>
    </row>
    <row r="97" ht="17.25" spans="1:19">
      <c r="A97" s="59"/>
      <c r="B97" s="59"/>
      <c r="C97" s="51"/>
      <c r="D97" s="51"/>
      <c r="E97" s="60"/>
      <c r="F97" s="61"/>
      <c r="G97" s="61"/>
      <c r="H97" s="61"/>
      <c r="I97" s="61"/>
      <c r="J97" s="51"/>
      <c r="O97" s="68"/>
      <c r="P97" s="68"/>
      <c r="Q97" s="51"/>
      <c r="R97" s="51"/>
      <c r="S97" s="51"/>
    </row>
    <row r="98" ht="17.25" spans="1:19">
      <c r="A98" s="59"/>
      <c r="B98" s="59"/>
      <c r="C98" s="51"/>
      <c r="D98" s="51"/>
      <c r="E98" s="60"/>
      <c r="F98" s="61"/>
      <c r="G98" s="61"/>
      <c r="H98" s="61"/>
      <c r="I98" s="61"/>
      <c r="J98" s="51"/>
      <c r="O98" s="68"/>
      <c r="P98" s="68"/>
      <c r="Q98" s="51"/>
      <c r="R98" s="51"/>
      <c r="S98" s="51"/>
    </row>
    <row r="99" ht="17.25" spans="1:19">
      <c r="A99" s="59"/>
      <c r="B99" s="59"/>
      <c r="C99" s="51"/>
      <c r="D99" s="51"/>
      <c r="E99" s="60"/>
      <c r="F99" s="61"/>
      <c r="G99" s="61"/>
      <c r="H99" s="61"/>
      <c r="I99" s="61"/>
      <c r="J99" s="51"/>
      <c r="O99" s="68"/>
      <c r="P99" s="68"/>
      <c r="Q99" s="51"/>
      <c r="R99" s="51"/>
      <c r="S99" s="51"/>
    </row>
    <row r="100" ht="17.25" spans="1:19">
      <c r="A100" s="59"/>
      <c r="B100" s="59"/>
      <c r="C100" s="51"/>
      <c r="D100" s="51"/>
      <c r="E100" s="60"/>
      <c r="F100" s="61"/>
      <c r="G100" s="61"/>
      <c r="H100" s="61"/>
      <c r="I100" s="61"/>
      <c r="J100" s="51"/>
      <c r="O100" s="68"/>
      <c r="P100" s="68"/>
      <c r="Q100" s="51"/>
      <c r="R100" s="51"/>
      <c r="S100" s="51"/>
    </row>
    <row r="101" ht="17.25" spans="1:19">
      <c r="A101" s="59"/>
      <c r="B101" s="59"/>
      <c r="C101" s="51"/>
      <c r="D101" s="51"/>
      <c r="E101" s="60"/>
      <c r="F101" s="61"/>
      <c r="G101" s="61"/>
      <c r="H101" s="61"/>
      <c r="I101" s="61"/>
      <c r="J101" s="51"/>
      <c r="O101" s="68"/>
      <c r="P101" s="68"/>
      <c r="Q101" s="51"/>
      <c r="R101" s="51"/>
      <c r="S101" s="51"/>
    </row>
    <row r="102" ht="17.25" spans="1:19">
      <c r="A102" s="59"/>
      <c r="B102" s="59"/>
      <c r="C102" s="51"/>
      <c r="D102" s="51"/>
      <c r="E102" s="60"/>
      <c r="F102" s="61"/>
      <c r="G102" s="61"/>
      <c r="H102" s="61"/>
      <c r="I102" s="61"/>
      <c r="J102" s="51"/>
      <c r="O102" s="68"/>
      <c r="P102" s="68"/>
      <c r="Q102" s="51"/>
      <c r="R102" s="51"/>
      <c r="S102" s="51"/>
    </row>
    <row r="103" ht="17.25" spans="1:19">
      <c r="A103" s="59"/>
      <c r="B103" s="59"/>
      <c r="C103" s="51"/>
      <c r="D103" s="51"/>
      <c r="E103" s="60"/>
      <c r="F103" s="61"/>
      <c r="G103" s="61"/>
      <c r="H103" s="61"/>
      <c r="I103" s="61"/>
      <c r="J103" s="51"/>
      <c r="O103" s="68"/>
      <c r="P103" s="68"/>
      <c r="Q103" s="51"/>
      <c r="R103" s="51"/>
      <c r="S103" s="51"/>
    </row>
    <row r="104" ht="17.25" spans="1:19">
      <c r="A104" s="59"/>
      <c r="B104" s="59"/>
      <c r="C104" s="51"/>
      <c r="D104" s="51"/>
      <c r="E104" s="60"/>
      <c r="F104" s="61"/>
      <c r="G104" s="61"/>
      <c r="H104" s="61"/>
      <c r="I104" s="61"/>
      <c r="J104" s="51"/>
      <c r="O104" s="68"/>
      <c r="P104" s="68"/>
      <c r="Q104" s="51"/>
      <c r="R104" s="51"/>
      <c r="S104" s="51"/>
    </row>
    <row r="105" ht="17.25" spans="1:19">
      <c r="A105" s="59"/>
      <c r="B105" s="59"/>
      <c r="C105" s="51"/>
      <c r="D105" s="51"/>
      <c r="E105" s="60"/>
      <c r="F105" s="61"/>
      <c r="G105" s="61"/>
      <c r="H105" s="61"/>
      <c r="I105" s="61"/>
      <c r="J105" s="51"/>
      <c r="O105" s="68"/>
      <c r="P105" s="68"/>
      <c r="Q105" s="51"/>
      <c r="R105" s="51"/>
      <c r="S105" s="51"/>
    </row>
    <row r="106" ht="17.25" spans="1:19">
      <c r="A106" s="59"/>
      <c r="B106" s="59"/>
      <c r="C106" s="51"/>
      <c r="D106" s="51"/>
      <c r="E106" s="60"/>
      <c r="F106" s="61"/>
      <c r="G106" s="61"/>
      <c r="H106" s="61"/>
      <c r="I106" s="61"/>
      <c r="J106" s="51"/>
      <c r="O106" s="68"/>
      <c r="P106" s="68"/>
      <c r="Q106" s="51"/>
      <c r="R106" s="51"/>
      <c r="S106" s="51"/>
    </row>
    <row r="107" ht="17.25" spans="1:19">
      <c r="A107" s="59"/>
      <c r="B107" s="59"/>
      <c r="C107" s="51"/>
      <c r="D107" s="51"/>
      <c r="E107" s="60"/>
      <c r="F107" s="61"/>
      <c r="G107" s="61"/>
      <c r="H107" s="61"/>
      <c r="I107" s="61"/>
      <c r="J107" s="51"/>
      <c r="O107" s="68"/>
      <c r="P107" s="68"/>
      <c r="Q107" s="51"/>
      <c r="R107" s="51"/>
      <c r="S107" s="51"/>
    </row>
    <row r="108" ht="17.25" spans="1:19">
      <c r="A108" s="59"/>
      <c r="B108" s="59"/>
      <c r="C108" s="51"/>
      <c r="D108" s="51"/>
      <c r="E108" s="60"/>
      <c r="F108" s="61"/>
      <c r="G108" s="61"/>
      <c r="H108" s="61"/>
      <c r="I108" s="61"/>
      <c r="J108" s="51"/>
      <c r="O108" s="68"/>
      <c r="P108" s="68"/>
      <c r="Q108" s="51"/>
      <c r="R108" s="51"/>
      <c r="S108" s="51"/>
    </row>
    <row r="109" ht="17.25" spans="1:19">
      <c r="A109" s="59"/>
      <c r="B109" s="59"/>
      <c r="C109" s="51"/>
      <c r="D109" s="51"/>
      <c r="E109" s="60"/>
      <c r="F109" s="61"/>
      <c r="G109" s="61"/>
      <c r="H109" s="61"/>
      <c r="I109" s="61"/>
      <c r="J109" s="51"/>
      <c r="O109" s="68"/>
      <c r="P109" s="68"/>
      <c r="Q109" s="51"/>
      <c r="R109" s="51"/>
      <c r="S109" s="51"/>
    </row>
    <row r="110" ht="17.25" spans="1:19">
      <c r="A110" s="59"/>
      <c r="B110" s="59"/>
      <c r="C110" s="51"/>
      <c r="D110" s="51"/>
      <c r="E110" s="60"/>
      <c r="F110" s="61"/>
      <c r="G110" s="61"/>
      <c r="H110" s="61"/>
      <c r="I110" s="61"/>
      <c r="J110" s="51"/>
      <c r="O110" s="68"/>
      <c r="P110" s="68"/>
      <c r="Q110" s="51"/>
      <c r="R110" s="51"/>
      <c r="S110" s="51"/>
    </row>
    <row r="111" ht="17.25" spans="1:19">
      <c r="A111" s="59"/>
      <c r="B111" s="59"/>
      <c r="C111" s="51"/>
      <c r="D111" s="51"/>
      <c r="E111" s="60"/>
      <c r="F111" s="61"/>
      <c r="G111" s="61"/>
      <c r="H111" s="61"/>
      <c r="I111" s="61"/>
      <c r="J111" s="51"/>
      <c r="O111" s="68"/>
      <c r="P111" s="68"/>
      <c r="Q111" s="51"/>
      <c r="R111" s="51"/>
      <c r="S111" s="51"/>
    </row>
    <row r="112" ht="17.25" spans="1:19">
      <c r="A112" s="59"/>
      <c r="B112" s="59"/>
      <c r="C112" s="51"/>
      <c r="D112" s="51"/>
      <c r="E112" s="60"/>
      <c r="F112" s="61"/>
      <c r="G112" s="61"/>
      <c r="H112" s="61"/>
      <c r="I112" s="61"/>
      <c r="J112" s="51"/>
      <c r="O112" s="68"/>
      <c r="P112" s="68"/>
      <c r="Q112" s="51"/>
      <c r="R112" s="51"/>
      <c r="S112" s="51"/>
    </row>
    <row r="113" ht="17.25" spans="1:19">
      <c r="A113" s="59"/>
      <c r="B113" s="59"/>
      <c r="C113" s="51"/>
      <c r="D113" s="51"/>
      <c r="E113" s="60"/>
      <c r="F113" s="61"/>
      <c r="G113" s="61"/>
      <c r="H113" s="61"/>
      <c r="I113" s="61"/>
      <c r="J113" s="51"/>
      <c r="O113" s="68"/>
      <c r="P113" s="68"/>
      <c r="Q113" s="51"/>
      <c r="R113" s="51"/>
      <c r="S113" s="51"/>
    </row>
    <row r="114" ht="17.25" spans="1:19">
      <c r="A114" s="59"/>
      <c r="B114" s="59"/>
      <c r="C114" s="51"/>
      <c r="D114" s="51"/>
      <c r="E114" s="60"/>
      <c r="F114" s="61"/>
      <c r="G114" s="61"/>
      <c r="H114" s="61"/>
      <c r="I114" s="61"/>
      <c r="J114" s="51"/>
      <c r="O114" s="68"/>
      <c r="P114" s="68"/>
      <c r="Q114" s="51"/>
      <c r="R114" s="51"/>
      <c r="S114" s="51"/>
    </row>
    <row r="115" ht="17.25" spans="1:19">
      <c r="A115" s="59"/>
      <c r="B115" s="59"/>
      <c r="C115" s="51"/>
      <c r="D115" s="51"/>
      <c r="E115" s="60"/>
      <c r="F115" s="61"/>
      <c r="G115" s="61"/>
      <c r="H115" s="61"/>
      <c r="I115" s="61"/>
      <c r="J115" s="51"/>
      <c r="O115" s="68"/>
      <c r="P115" s="68"/>
      <c r="Q115" s="51"/>
      <c r="R115" s="51"/>
      <c r="S115" s="51"/>
    </row>
    <row r="116" ht="17.25" spans="1:19">
      <c r="A116" s="59"/>
      <c r="B116" s="59"/>
      <c r="C116" s="51"/>
      <c r="D116" s="51"/>
      <c r="E116" s="60"/>
      <c r="F116" s="61"/>
      <c r="G116" s="61"/>
      <c r="H116" s="61"/>
      <c r="I116" s="61"/>
      <c r="J116" s="51"/>
      <c r="O116" s="68"/>
      <c r="P116" s="68"/>
      <c r="Q116" s="51"/>
      <c r="R116" s="51"/>
      <c r="S116" s="51"/>
    </row>
    <row r="117" ht="17.25" spans="1:19">
      <c r="A117" s="59"/>
      <c r="B117" s="59"/>
      <c r="C117" s="51"/>
      <c r="D117" s="51"/>
      <c r="E117" s="60"/>
      <c r="F117" s="61"/>
      <c r="G117" s="61"/>
      <c r="H117" s="61"/>
      <c r="I117" s="61"/>
      <c r="J117" s="51"/>
      <c r="O117" s="68"/>
      <c r="P117" s="68"/>
      <c r="Q117" s="51"/>
      <c r="R117" s="51"/>
      <c r="S117" s="51"/>
    </row>
    <row r="118" ht="17.25" spans="1:19">
      <c r="A118" s="59"/>
      <c r="B118" s="59"/>
      <c r="C118" s="51"/>
      <c r="D118" s="51"/>
      <c r="E118" s="60"/>
      <c r="F118" s="61"/>
      <c r="G118" s="61"/>
      <c r="H118" s="61"/>
      <c r="I118" s="61"/>
      <c r="J118" s="51"/>
      <c r="O118" s="68"/>
      <c r="P118" s="68"/>
      <c r="Q118" s="51"/>
      <c r="R118" s="51"/>
      <c r="S118" s="51"/>
    </row>
    <row r="119" ht="17.25" spans="1:19">
      <c r="A119" s="59"/>
      <c r="B119" s="59"/>
      <c r="C119" s="51"/>
      <c r="D119" s="51"/>
      <c r="E119" s="60"/>
      <c r="F119" s="61"/>
      <c r="G119" s="61"/>
      <c r="H119" s="61"/>
      <c r="I119" s="61"/>
      <c r="J119" s="51"/>
      <c r="O119" s="68"/>
      <c r="P119" s="68"/>
      <c r="Q119" s="51"/>
      <c r="R119" s="51"/>
      <c r="S119" s="51"/>
    </row>
    <row r="120" ht="17.25" spans="1:19">
      <c r="A120" s="59"/>
      <c r="B120" s="59"/>
      <c r="C120" s="51"/>
      <c r="D120" s="51"/>
      <c r="E120" s="60"/>
      <c r="F120" s="61"/>
      <c r="G120" s="61"/>
      <c r="H120" s="61"/>
      <c r="I120" s="61"/>
      <c r="J120" s="51"/>
      <c r="O120" s="68"/>
      <c r="P120" s="68"/>
      <c r="Q120" s="51"/>
      <c r="R120" s="51"/>
      <c r="S120" s="51"/>
    </row>
    <row r="121" ht="17.25" spans="1:19">
      <c r="A121" s="59"/>
      <c r="B121" s="59"/>
      <c r="C121" s="51"/>
      <c r="D121" s="51"/>
      <c r="E121" s="60"/>
      <c r="F121" s="61"/>
      <c r="G121" s="61"/>
      <c r="H121" s="61"/>
      <c r="I121" s="61"/>
      <c r="J121" s="51"/>
      <c r="O121" s="68"/>
      <c r="P121" s="68"/>
      <c r="Q121" s="51"/>
      <c r="R121" s="51"/>
      <c r="S121" s="51"/>
    </row>
    <row r="122" ht="17.25" spans="1:19">
      <c r="A122" s="59"/>
      <c r="B122" s="59"/>
      <c r="C122" s="51"/>
      <c r="D122" s="51"/>
      <c r="E122" s="60"/>
      <c r="F122" s="61"/>
      <c r="G122" s="61"/>
      <c r="H122" s="61"/>
      <c r="I122" s="61"/>
      <c r="J122" s="51"/>
      <c r="O122" s="68"/>
      <c r="P122" s="68"/>
      <c r="Q122" s="51"/>
      <c r="R122" s="51"/>
      <c r="S122" s="51"/>
    </row>
    <row r="123" ht="17.25" spans="1:19">
      <c r="A123" s="59"/>
      <c r="B123" s="59"/>
      <c r="C123" s="51"/>
      <c r="D123" s="51"/>
      <c r="E123" s="60"/>
      <c r="F123" s="61"/>
      <c r="G123" s="61"/>
      <c r="H123" s="61"/>
      <c r="I123" s="61"/>
      <c r="J123" s="51"/>
      <c r="O123" s="68"/>
      <c r="P123" s="68"/>
      <c r="Q123" s="51"/>
      <c r="R123" s="51"/>
      <c r="S123" s="51"/>
    </row>
    <row r="124" ht="17.25" spans="1:19">
      <c r="A124" s="59"/>
      <c r="B124" s="59"/>
      <c r="C124" s="51"/>
      <c r="D124" s="51"/>
      <c r="E124" s="60"/>
      <c r="F124" s="61"/>
      <c r="G124" s="61"/>
      <c r="H124" s="61"/>
      <c r="I124" s="61"/>
      <c r="J124" s="51"/>
      <c r="O124" s="68"/>
      <c r="P124" s="68"/>
      <c r="Q124" s="51"/>
      <c r="R124" s="51"/>
      <c r="S124" s="51"/>
    </row>
    <row r="125" ht="17.25" spans="1:19">
      <c r="A125" s="59"/>
      <c r="B125" s="59"/>
      <c r="C125" s="51"/>
      <c r="D125" s="51"/>
      <c r="E125" s="60"/>
      <c r="F125" s="61"/>
      <c r="G125" s="61"/>
      <c r="H125" s="61"/>
      <c r="I125" s="61"/>
      <c r="J125" s="51"/>
      <c r="O125" s="68"/>
      <c r="P125" s="68"/>
      <c r="Q125" s="51"/>
      <c r="R125" s="51"/>
      <c r="S125" s="51"/>
    </row>
    <row r="126" ht="17.25" spans="1:19">
      <c r="A126" s="59"/>
      <c r="B126" s="59"/>
      <c r="C126" s="51"/>
      <c r="D126" s="51"/>
      <c r="E126" s="60"/>
      <c r="F126" s="61"/>
      <c r="G126" s="61"/>
      <c r="H126" s="61"/>
      <c r="I126" s="61"/>
      <c r="J126" s="51"/>
      <c r="O126" s="68"/>
      <c r="P126" s="68"/>
      <c r="Q126" s="51"/>
      <c r="R126" s="51"/>
      <c r="S126" s="51"/>
    </row>
    <row r="127" ht="17.25" spans="1:19">
      <c r="A127" s="59"/>
      <c r="B127" s="59"/>
      <c r="C127" s="51"/>
      <c r="D127" s="51"/>
      <c r="E127" s="60"/>
      <c r="F127" s="61"/>
      <c r="G127" s="61"/>
      <c r="H127" s="61"/>
      <c r="I127" s="61"/>
      <c r="J127" s="51"/>
      <c r="O127" s="68"/>
      <c r="P127" s="68"/>
      <c r="Q127" s="51"/>
      <c r="R127" s="51"/>
      <c r="S127" s="51"/>
    </row>
    <row r="128" ht="17.25" spans="1:19">
      <c r="A128" s="59"/>
      <c r="B128" s="59"/>
      <c r="C128" s="51"/>
      <c r="D128" s="51"/>
      <c r="E128" s="60"/>
      <c r="F128" s="61"/>
      <c r="G128" s="61"/>
      <c r="H128" s="61"/>
      <c r="I128" s="61"/>
      <c r="J128" s="51"/>
      <c r="O128" s="68"/>
      <c r="P128" s="68"/>
      <c r="Q128" s="51"/>
      <c r="R128" s="51"/>
      <c r="S128" s="51"/>
    </row>
    <row r="129" ht="17.25" spans="1:19">
      <c r="A129" s="59"/>
      <c r="B129" s="59"/>
      <c r="C129" s="51"/>
      <c r="D129" s="51"/>
      <c r="E129" s="60"/>
      <c r="F129" s="61"/>
      <c r="G129" s="61"/>
      <c r="H129" s="61"/>
      <c r="I129" s="61"/>
      <c r="J129" s="51"/>
      <c r="O129" s="68"/>
      <c r="P129" s="68"/>
      <c r="Q129" s="51"/>
      <c r="R129" s="51"/>
      <c r="S129" s="51"/>
    </row>
    <row r="130" ht="17.25" spans="1:19">
      <c r="A130" s="59"/>
      <c r="B130" s="59"/>
      <c r="C130" s="51"/>
      <c r="D130" s="51"/>
      <c r="E130" s="60"/>
      <c r="F130" s="61"/>
      <c r="G130" s="61"/>
      <c r="H130" s="61"/>
      <c r="I130" s="61"/>
      <c r="J130" s="51"/>
      <c r="O130" s="68"/>
      <c r="P130" s="68"/>
      <c r="Q130" s="51"/>
      <c r="R130" s="51"/>
      <c r="S130" s="51"/>
    </row>
    <row r="131" ht="17.25" spans="1:19">
      <c r="A131" s="59"/>
      <c r="B131" s="59"/>
      <c r="C131" s="51"/>
      <c r="D131" s="51"/>
      <c r="E131" s="60"/>
      <c r="F131" s="61"/>
      <c r="G131" s="61"/>
      <c r="H131" s="61"/>
      <c r="I131" s="61"/>
      <c r="J131" s="51"/>
      <c r="O131" s="68"/>
      <c r="P131" s="68"/>
      <c r="Q131" s="51"/>
      <c r="R131" s="51"/>
      <c r="S131" s="51"/>
    </row>
    <row r="132" ht="17.25" spans="1:19">
      <c r="A132" s="59"/>
      <c r="B132" s="59"/>
      <c r="C132" s="51"/>
      <c r="D132" s="51"/>
      <c r="E132" s="60"/>
      <c r="F132" s="61"/>
      <c r="G132" s="61"/>
      <c r="H132" s="61"/>
      <c r="I132" s="61"/>
      <c r="J132" s="51"/>
      <c r="O132" s="68"/>
      <c r="P132" s="68"/>
      <c r="Q132" s="51"/>
      <c r="R132" s="51"/>
      <c r="S132" s="51"/>
    </row>
    <row r="133" ht="17.25" spans="1:19">
      <c r="A133" s="59"/>
      <c r="B133" s="59"/>
      <c r="C133" s="51"/>
      <c r="D133" s="51"/>
      <c r="E133" s="60"/>
      <c r="F133" s="61"/>
      <c r="G133" s="61"/>
      <c r="H133" s="61"/>
      <c r="I133" s="61"/>
      <c r="J133" s="51"/>
      <c r="O133" s="68"/>
      <c r="P133" s="68"/>
      <c r="Q133" s="51"/>
      <c r="R133" s="51"/>
      <c r="S133" s="51"/>
    </row>
    <row r="134" ht="17.25" spans="1:19">
      <c r="A134" s="59"/>
      <c r="B134" s="59"/>
      <c r="C134" s="51"/>
      <c r="D134" s="51"/>
      <c r="E134" s="60"/>
      <c r="F134" s="61"/>
      <c r="G134" s="61"/>
      <c r="H134" s="61"/>
      <c r="I134" s="61"/>
      <c r="J134" s="51"/>
      <c r="O134" s="68"/>
      <c r="P134" s="68"/>
      <c r="Q134" s="51"/>
      <c r="R134" s="51"/>
      <c r="S134" s="51"/>
    </row>
    <row r="135" ht="17.25" spans="1:19">
      <c r="A135" s="59"/>
      <c r="B135" s="59"/>
      <c r="C135" s="51"/>
      <c r="D135" s="51"/>
      <c r="E135" s="60"/>
      <c r="F135" s="61"/>
      <c r="G135" s="61"/>
      <c r="H135" s="61"/>
      <c r="I135" s="61"/>
      <c r="J135" s="51"/>
      <c r="O135" s="68"/>
      <c r="P135" s="68"/>
      <c r="Q135" s="51"/>
      <c r="R135" s="51"/>
      <c r="S135" s="51"/>
    </row>
    <row r="136" ht="17.25" spans="1:19">
      <c r="A136" s="59"/>
      <c r="B136" s="59"/>
      <c r="C136" s="51"/>
      <c r="D136" s="51"/>
      <c r="E136" s="60"/>
      <c r="F136" s="61"/>
      <c r="G136" s="61"/>
      <c r="H136" s="61"/>
      <c r="I136" s="61"/>
      <c r="J136" s="51"/>
      <c r="O136" s="68"/>
      <c r="P136" s="68"/>
      <c r="Q136" s="51"/>
      <c r="R136" s="51"/>
      <c r="S136" s="51"/>
    </row>
    <row r="137" ht="17.25" spans="1:19">
      <c r="A137" s="59"/>
      <c r="B137" s="59"/>
      <c r="C137" s="51"/>
      <c r="D137" s="51"/>
      <c r="E137" s="60"/>
      <c r="F137" s="61"/>
      <c r="G137" s="61"/>
      <c r="H137" s="61"/>
      <c r="I137" s="61"/>
      <c r="J137" s="51"/>
      <c r="O137" s="68"/>
      <c r="P137" s="68"/>
      <c r="Q137" s="51"/>
      <c r="R137" s="51"/>
      <c r="S137" s="51"/>
    </row>
    <row r="138" ht="17.25" spans="1:19">
      <c r="A138" s="59"/>
      <c r="B138" s="59"/>
      <c r="C138" s="51"/>
      <c r="D138" s="51"/>
      <c r="E138" s="60"/>
      <c r="F138" s="61"/>
      <c r="G138" s="61"/>
      <c r="H138" s="61"/>
      <c r="I138" s="61"/>
      <c r="J138" s="51"/>
      <c r="O138" s="68"/>
      <c r="P138" s="68"/>
      <c r="Q138" s="51"/>
      <c r="R138" s="51"/>
      <c r="S138" s="51"/>
    </row>
    <row r="139" ht="17.25" spans="1:19">
      <c r="A139" s="59"/>
      <c r="B139" s="59"/>
      <c r="C139" s="51"/>
      <c r="D139" s="51"/>
      <c r="E139" s="60"/>
      <c r="F139" s="61"/>
      <c r="G139" s="61"/>
      <c r="H139" s="61"/>
      <c r="I139" s="61"/>
      <c r="J139" s="51"/>
      <c r="O139" s="68"/>
      <c r="P139" s="68"/>
      <c r="Q139" s="51"/>
      <c r="R139" s="51"/>
      <c r="S139" s="51"/>
    </row>
    <row r="140" ht="17.25" spans="1:19">
      <c r="A140" s="59"/>
      <c r="B140" s="59"/>
      <c r="C140" s="51"/>
      <c r="D140" s="51"/>
      <c r="E140" s="60"/>
      <c r="F140" s="61"/>
      <c r="G140" s="61"/>
      <c r="H140" s="61"/>
      <c r="I140" s="61"/>
      <c r="J140" s="51"/>
      <c r="O140" s="68"/>
      <c r="P140" s="68"/>
      <c r="Q140" s="51"/>
      <c r="R140" s="51"/>
      <c r="S140" s="51"/>
    </row>
    <row r="141" ht="17.25" spans="1:19">
      <c r="A141" s="59"/>
      <c r="B141" s="59"/>
      <c r="C141" s="51"/>
      <c r="D141" s="51"/>
      <c r="E141" s="60"/>
      <c r="F141" s="61"/>
      <c r="G141" s="61"/>
      <c r="H141" s="61"/>
      <c r="I141" s="61"/>
      <c r="J141" s="51"/>
      <c r="O141" s="68"/>
      <c r="P141" s="68"/>
      <c r="Q141" s="51"/>
      <c r="R141" s="51"/>
      <c r="S141" s="51"/>
    </row>
    <row r="142" ht="17.25" spans="1:19">
      <c r="A142" s="59"/>
      <c r="B142" s="59"/>
      <c r="C142" s="51"/>
      <c r="D142" s="51"/>
      <c r="E142" s="60"/>
      <c r="F142" s="61"/>
      <c r="G142" s="61"/>
      <c r="H142" s="61"/>
      <c r="I142" s="61"/>
      <c r="J142" s="51"/>
      <c r="O142" s="68"/>
      <c r="P142" s="68"/>
      <c r="Q142" s="51"/>
      <c r="R142" s="51"/>
      <c r="S142" s="51"/>
    </row>
    <row r="143" ht="17.25" spans="1:19">
      <c r="A143" s="59"/>
      <c r="B143" s="59"/>
      <c r="C143" s="51"/>
      <c r="D143" s="51"/>
      <c r="E143" s="60"/>
      <c r="F143" s="61"/>
      <c r="G143" s="61"/>
      <c r="H143" s="61"/>
      <c r="I143" s="61"/>
      <c r="J143" s="51"/>
      <c r="O143" s="68"/>
      <c r="P143" s="68"/>
      <c r="Q143" s="51"/>
      <c r="R143" s="51"/>
      <c r="S143" s="51"/>
    </row>
    <row r="144" ht="17.25" spans="1:19">
      <c r="A144" s="59"/>
      <c r="B144" s="59"/>
      <c r="C144" s="51"/>
      <c r="D144" s="51"/>
      <c r="E144" s="60"/>
      <c r="F144" s="61"/>
      <c r="G144" s="61"/>
      <c r="H144" s="61"/>
      <c r="I144" s="61"/>
      <c r="J144" s="51"/>
      <c r="O144" s="68"/>
      <c r="P144" s="68"/>
      <c r="Q144" s="51"/>
      <c r="R144" s="51"/>
      <c r="S144" s="51"/>
    </row>
    <row r="145" ht="17.25" spans="1:19">
      <c r="A145" s="59"/>
      <c r="B145" s="59"/>
      <c r="C145" s="51"/>
      <c r="D145" s="51"/>
      <c r="E145" s="60"/>
      <c r="F145" s="61"/>
      <c r="G145" s="61"/>
      <c r="H145" s="61"/>
      <c r="I145" s="61"/>
      <c r="J145" s="51"/>
      <c r="O145" s="68"/>
      <c r="P145" s="68"/>
      <c r="Q145" s="51"/>
      <c r="R145" s="51"/>
      <c r="S145" s="51"/>
    </row>
    <row r="146" ht="17.25" spans="1:19">
      <c r="A146" s="59"/>
      <c r="B146" s="59"/>
      <c r="C146" s="51"/>
      <c r="D146" s="51"/>
      <c r="E146" s="60"/>
      <c r="F146" s="61"/>
      <c r="G146" s="61"/>
      <c r="H146" s="61"/>
      <c r="I146" s="61"/>
      <c r="J146" s="51"/>
      <c r="O146" s="68"/>
      <c r="P146" s="68"/>
      <c r="Q146" s="51"/>
      <c r="R146" s="51"/>
      <c r="S146" s="51"/>
    </row>
    <row r="147" ht="17.25" spans="1:19">
      <c r="A147" s="59"/>
      <c r="B147" s="59"/>
      <c r="C147" s="51"/>
      <c r="D147" s="51"/>
      <c r="E147" s="60"/>
      <c r="F147" s="61"/>
      <c r="G147" s="61"/>
      <c r="H147" s="61"/>
      <c r="I147" s="61"/>
      <c r="J147" s="51"/>
      <c r="O147" s="68"/>
      <c r="P147" s="68"/>
      <c r="Q147" s="51"/>
      <c r="R147" s="51"/>
      <c r="S147" s="51"/>
    </row>
    <row r="148" ht="17.25" spans="1:19">
      <c r="A148" s="59"/>
      <c r="B148" s="59"/>
      <c r="C148" s="51"/>
      <c r="D148" s="51"/>
      <c r="E148" s="60"/>
      <c r="F148" s="61"/>
      <c r="G148" s="61"/>
      <c r="H148" s="61"/>
      <c r="I148" s="61"/>
      <c r="J148" s="51"/>
      <c r="O148" s="68"/>
      <c r="P148" s="68"/>
      <c r="Q148" s="51"/>
      <c r="R148" s="51"/>
      <c r="S148" s="51"/>
    </row>
    <row r="149" ht="17.25" spans="1:19">
      <c r="A149" s="59"/>
      <c r="B149" s="59"/>
      <c r="C149" s="51"/>
      <c r="D149" s="51"/>
      <c r="E149" s="60"/>
      <c r="F149" s="61"/>
      <c r="G149" s="61"/>
      <c r="H149" s="61"/>
      <c r="I149" s="61"/>
      <c r="J149" s="51"/>
      <c r="O149" s="68"/>
      <c r="P149" s="68"/>
      <c r="Q149" s="51"/>
      <c r="R149" s="51"/>
      <c r="S149" s="51"/>
    </row>
    <row r="150" ht="17.25" spans="1:19">
      <c r="A150" s="59"/>
      <c r="B150" s="59"/>
      <c r="C150" s="51"/>
      <c r="D150" s="51"/>
      <c r="E150" s="60"/>
      <c r="F150" s="61"/>
      <c r="G150" s="61"/>
      <c r="H150" s="61"/>
      <c r="I150" s="61"/>
      <c r="J150" s="51"/>
      <c r="O150" s="68"/>
      <c r="P150" s="68"/>
      <c r="Q150" s="51"/>
      <c r="R150" s="51"/>
      <c r="S150" s="51"/>
    </row>
    <row r="151" ht="17.25" spans="1:19">
      <c r="A151" s="59"/>
      <c r="B151" s="59"/>
      <c r="C151" s="51"/>
      <c r="D151" s="51"/>
      <c r="E151" s="60"/>
      <c r="F151" s="61"/>
      <c r="G151" s="61"/>
      <c r="H151" s="61"/>
      <c r="I151" s="61"/>
      <c r="J151" s="51"/>
      <c r="O151" s="68"/>
      <c r="P151" s="68"/>
      <c r="Q151" s="51"/>
      <c r="R151" s="51"/>
      <c r="S151" s="51"/>
    </row>
    <row r="152" ht="17.25" spans="1:19">
      <c r="A152" s="59"/>
      <c r="B152" s="59"/>
      <c r="C152" s="51"/>
      <c r="D152" s="51"/>
      <c r="E152" s="60"/>
      <c r="F152" s="61"/>
      <c r="G152" s="61"/>
      <c r="H152" s="61"/>
      <c r="I152" s="61"/>
      <c r="J152" s="51"/>
      <c r="O152" s="68"/>
      <c r="P152" s="68"/>
      <c r="Q152" s="51"/>
      <c r="R152" s="51"/>
      <c r="S152" s="51"/>
    </row>
    <row r="153" ht="17.25" spans="1:19">
      <c r="A153" s="59"/>
      <c r="B153" s="59"/>
      <c r="C153" s="51"/>
      <c r="D153" s="51"/>
      <c r="E153" s="60"/>
      <c r="F153" s="61"/>
      <c r="G153" s="61"/>
      <c r="H153" s="61"/>
      <c r="I153" s="61"/>
      <c r="J153" s="51"/>
      <c r="O153" s="68"/>
      <c r="P153" s="68"/>
      <c r="Q153" s="51"/>
      <c r="R153" s="51"/>
      <c r="S153" s="51"/>
    </row>
    <row r="154" ht="17.25" spans="1:19">
      <c r="A154" s="59"/>
      <c r="B154" s="59"/>
      <c r="C154" s="51"/>
      <c r="D154" s="51"/>
      <c r="E154" s="60"/>
      <c r="F154" s="61"/>
      <c r="G154" s="61"/>
      <c r="H154" s="61"/>
      <c r="I154" s="61"/>
      <c r="J154" s="51"/>
      <c r="O154" s="68"/>
      <c r="P154" s="68"/>
      <c r="Q154" s="51"/>
      <c r="R154" s="51"/>
      <c r="S154" s="51"/>
    </row>
    <row r="155" ht="17.25" spans="1:19">
      <c r="A155" s="59"/>
      <c r="B155" s="59"/>
      <c r="C155" s="51"/>
      <c r="D155" s="51"/>
      <c r="E155" s="60"/>
      <c r="F155" s="61"/>
      <c r="G155" s="61"/>
      <c r="H155" s="61"/>
      <c r="I155" s="61"/>
      <c r="J155" s="51"/>
      <c r="O155" s="68"/>
      <c r="P155" s="68"/>
      <c r="Q155" s="51"/>
      <c r="R155" s="51"/>
      <c r="S155" s="51"/>
    </row>
    <row r="156" ht="17.25" spans="1:19">
      <c r="A156" s="59"/>
      <c r="B156" s="59"/>
      <c r="C156" s="51"/>
      <c r="D156" s="51"/>
      <c r="E156" s="60"/>
      <c r="F156" s="61"/>
      <c r="G156" s="61"/>
      <c r="H156" s="61"/>
      <c r="I156" s="61"/>
      <c r="J156" s="51"/>
      <c r="O156" s="68"/>
      <c r="P156" s="68"/>
      <c r="Q156" s="51"/>
      <c r="R156" s="51"/>
      <c r="S156" s="51"/>
    </row>
    <row r="157" ht="17.25" spans="1:19">
      <c r="A157" s="59"/>
      <c r="B157" s="59"/>
      <c r="C157" s="51"/>
      <c r="D157" s="51"/>
      <c r="E157" s="60"/>
      <c r="F157" s="61"/>
      <c r="G157" s="61"/>
      <c r="H157" s="61"/>
      <c r="I157" s="61"/>
      <c r="J157" s="51"/>
      <c r="O157" s="68"/>
      <c r="P157" s="68"/>
      <c r="Q157" s="51"/>
      <c r="R157" s="51"/>
      <c r="S157" s="51"/>
    </row>
    <row r="158" ht="17.25" spans="1:19">
      <c r="A158" s="59"/>
      <c r="B158" s="59"/>
      <c r="C158" s="51"/>
      <c r="D158" s="51"/>
      <c r="E158" s="60"/>
      <c r="F158" s="61"/>
      <c r="G158" s="61"/>
      <c r="H158" s="61"/>
      <c r="I158" s="61"/>
      <c r="J158" s="51"/>
      <c r="O158" s="68"/>
      <c r="P158" s="68"/>
      <c r="Q158" s="51"/>
      <c r="R158" s="51"/>
      <c r="S158" s="51"/>
    </row>
    <row r="159" ht="17.25" spans="1:19">
      <c r="A159" s="59"/>
      <c r="B159" s="59"/>
      <c r="C159" s="51"/>
      <c r="D159" s="51"/>
      <c r="E159" s="60"/>
      <c r="F159" s="61"/>
      <c r="G159" s="61"/>
      <c r="H159" s="61"/>
      <c r="I159" s="61"/>
      <c r="J159" s="51"/>
      <c r="O159" s="68"/>
      <c r="P159" s="68"/>
      <c r="Q159" s="51"/>
      <c r="R159" s="51"/>
      <c r="S159" s="51"/>
    </row>
    <row r="160" ht="17.25" spans="1:19">
      <c r="A160" s="59"/>
      <c r="B160" s="59"/>
      <c r="C160" s="51"/>
      <c r="D160" s="51"/>
      <c r="E160" s="60"/>
      <c r="F160" s="61"/>
      <c r="G160" s="61"/>
      <c r="H160" s="61"/>
      <c r="I160" s="61"/>
      <c r="J160" s="51"/>
      <c r="O160" s="68"/>
      <c r="P160" s="68"/>
      <c r="Q160" s="51"/>
      <c r="R160" s="51"/>
      <c r="S160" s="51"/>
    </row>
    <row r="161" ht="17.25" spans="1:19">
      <c r="A161" s="59"/>
      <c r="B161" s="59"/>
      <c r="C161" s="51"/>
      <c r="D161" s="51"/>
      <c r="E161" s="60"/>
      <c r="F161" s="61"/>
      <c r="G161" s="61"/>
      <c r="H161" s="61"/>
      <c r="I161" s="61"/>
      <c r="J161" s="51"/>
      <c r="O161" s="68"/>
      <c r="P161" s="68"/>
      <c r="Q161" s="51"/>
      <c r="R161" s="51"/>
      <c r="S161" s="51"/>
    </row>
    <row r="162" ht="17.25" spans="1:19">
      <c r="A162" s="59"/>
      <c r="B162" s="59"/>
      <c r="C162" s="51"/>
      <c r="D162" s="51"/>
      <c r="E162" s="60"/>
      <c r="F162" s="61"/>
      <c r="G162" s="61"/>
      <c r="H162" s="61"/>
      <c r="I162" s="61"/>
      <c r="J162" s="51"/>
      <c r="O162" s="68"/>
      <c r="P162" s="68"/>
      <c r="Q162" s="51"/>
      <c r="R162" s="51"/>
      <c r="S162" s="51"/>
    </row>
    <row r="163" ht="17.25" spans="1:19">
      <c r="A163" s="59"/>
      <c r="B163" s="59"/>
      <c r="C163" s="51"/>
      <c r="D163" s="51"/>
      <c r="E163" s="60"/>
      <c r="F163" s="61"/>
      <c r="G163" s="61"/>
      <c r="H163" s="61"/>
      <c r="I163" s="61"/>
      <c r="J163" s="51"/>
      <c r="O163" s="68"/>
      <c r="P163" s="68"/>
      <c r="Q163" s="51"/>
      <c r="R163" s="51"/>
      <c r="S163" s="51"/>
    </row>
    <row r="164" ht="17.25" spans="1:19">
      <c r="A164" s="59"/>
      <c r="B164" s="59"/>
      <c r="C164" s="51"/>
      <c r="D164" s="51"/>
      <c r="E164" s="60"/>
      <c r="F164" s="61"/>
      <c r="G164" s="61"/>
      <c r="H164" s="61"/>
      <c r="I164" s="61"/>
      <c r="J164" s="51"/>
      <c r="O164" s="68"/>
      <c r="P164" s="68"/>
      <c r="Q164" s="51"/>
      <c r="R164" s="51"/>
      <c r="S164" s="51"/>
    </row>
    <row r="165" ht="17.25" spans="1:19">
      <c r="A165" s="59"/>
      <c r="B165" s="59"/>
      <c r="C165" s="51"/>
      <c r="D165" s="51"/>
      <c r="E165" s="60"/>
      <c r="F165" s="61"/>
      <c r="G165" s="61"/>
      <c r="H165" s="61"/>
      <c r="I165" s="61"/>
      <c r="J165" s="51"/>
      <c r="O165" s="68"/>
      <c r="P165" s="68"/>
      <c r="Q165" s="51"/>
      <c r="R165" s="51"/>
      <c r="S165" s="51"/>
    </row>
    <row r="166" ht="17.25" spans="1:19">
      <c r="A166" s="59"/>
      <c r="B166" s="59"/>
      <c r="C166" s="51"/>
      <c r="D166" s="51"/>
      <c r="E166" s="60"/>
      <c r="F166" s="61"/>
      <c r="G166" s="61"/>
      <c r="H166" s="61"/>
      <c r="I166" s="61"/>
      <c r="J166" s="51"/>
      <c r="O166" s="68"/>
      <c r="P166" s="68"/>
      <c r="Q166" s="51"/>
      <c r="R166" s="51"/>
      <c r="S166" s="51"/>
    </row>
    <row r="167" ht="17.25" spans="1:19">
      <c r="A167" s="59"/>
      <c r="B167" s="59"/>
      <c r="C167" s="51"/>
      <c r="D167" s="51"/>
      <c r="E167" s="60"/>
      <c r="F167" s="61"/>
      <c r="G167" s="61"/>
      <c r="H167" s="61"/>
      <c r="I167" s="61"/>
      <c r="J167" s="51"/>
      <c r="O167" s="68"/>
      <c r="P167" s="68"/>
      <c r="Q167" s="51"/>
      <c r="R167" s="51"/>
      <c r="S167" s="51"/>
    </row>
    <row r="168" ht="17.25" spans="1:19">
      <c r="A168" s="59"/>
      <c r="B168" s="59"/>
      <c r="C168" s="51"/>
      <c r="D168" s="51"/>
      <c r="E168" s="60"/>
      <c r="F168" s="61"/>
      <c r="G168" s="61"/>
      <c r="H168" s="61"/>
      <c r="I168" s="61"/>
      <c r="J168" s="51"/>
      <c r="O168" s="68"/>
      <c r="P168" s="68"/>
      <c r="Q168" s="51"/>
      <c r="R168" s="51"/>
      <c r="S168" s="51"/>
    </row>
    <row r="169" ht="17.25" spans="1:19">
      <c r="A169" s="59"/>
      <c r="B169" s="59"/>
      <c r="C169" s="51"/>
      <c r="D169" s="51"/>
      <c r="E169" s="60"/>
      <c r="F169" s="61"/>
      <c r="G169" s="61"/>
      <c r="H169" s="61"/>
      <c r="I169" s="61"/>
      <c r="J169" s="51"/>
      <c r="O169" s="68"/>
      <c r="P169" s="68"/>
      <c r="Q169" s="51"/>
      <c r="R169" s="51"/>
      <c r="S169" s="51"/>
    </row>
    <row r="170" ht="17.25" spans="1:19">
      <c r="A170" s="59"/>
      <c r="B170" s="59"/>
      <c r="C170" s="51"/>
      <c r="D170" s="51"/>
      <c r="E170" s="60"/>
      <c r="F170" s="61"/>
      <c r="G170" s="61"/>
      <c r="H170" s="61"/>
      <c r="I170" s="61"/>
      <c r="J170" s="51"/>
      <c r="O170" s="68"/>
      <c r="P170" s="68"/>
      <c r="Q170" s="51"/>
      <c r="R170" s="51"/>
      <c r="S170" s="51"/>
    </row>
    <row r="171" ht="17.25" spans="1:19">
      <c r="A171" s="59"/>
      <c r="B171" s="59"/>
      <c r="C171" s="51"/>
      <c r="D171" s="51"/>
      <c r="E171" s="60"/>
      <c r="F171" s="61"/>
      <c r="G171" s="61"/>
      <c r="H171" s="61"/>
      <c r="I171" s="61"/>
      <c r="J171" s="51"/>
      <c r="O171" s="68"/>
      <c r="P171" s="68"/>
      <c r="Q171" s="51"/>
      <c r="R171" s="51"/>
      <c r="S171" s="51"/>
    </row>
    <row r="172" ht="17.25" spans="1:19">
      <c r="A172" s="59"/>
      <c r="B172" s="59"/>
      <c r="C172" s="51"/>
      <c r="D172" s="51"/>
      <c r="E172" s="60"/>
      <c r="F172" s="61"/>
      <c r="G172" s="61"/>
      <c r="H172" s="61"/>
      <c r="I172" s="61"/>
      <c r="J172" s="51"/>
      <c r="O172" s="68"/>
      <c r="P172" s="68"/>
      <c r="Q172" s="51"/>
      <c r="R172" s="51"/>
      <c r="S172" s="51"/>
    </row>
    <row r="173" ht="17.25" spans="1:19">
      <c r="A173" s="59"/>
      <c r="B173" s="59"/>
      <c r="C173" s="51"/>
      <c r="D173" s="51"/>
      <c r="E173" s="60"/>
      <c r="F173" s="61"/>
      <c r="G173" s="61"/>
      <c r="H173" s="61"/>
      <c r="I173" s="61"/>
      <c r="J173" s="51"/>
      <c r="O173" s="68"/>
      <c r="P173" s="68"/>
      <c r="Q173" s="51"/>
      <c r="R173" s="51"/>
      <c r="S173" s="51"/>
    </row>
    <row r="174" ht="17.25" spans="1:19">
      <c r="A174" s="59"/>
      <c r="B174" s="59"/>
      <c r="C174" s="51"/>
      <c r="D174" s="51"/>
      <c r="E174" s="60"/>
      <c r="F174" s="61"/>
      <c r="G174" s="61"/>
      <c r="H174" s="61"/>
      <c r="I174" s="61"/>
      <c r="J174" s="51"/>
      <c r="O174" s="68"/>
      <c r="P174" s="68"/>
      <c r="Q174" s="51"/>
      <c r="R174" s="51"/>
      <c r="S174" s="51"/>
    </row>
    <row r="175" ht="17.25" spans="1:19">
      <c r="A175" s="59"/>
      <c r="B175" s="59"/>
      <c r="C175" s="51"/>
      <c r="D175" s="51"/>
      <c r="E175" s="60"/>
      <c r="F175" s="61"/>
      <c r="G175" s="61"/>
      <c r="H175" s="61"/>
      <c r="I175" s="61"/>
      <c r="J175" s="51"/>
      <c r="O175" s="68"/>
      <c r="P175" s="68"/>
      <c r="Q175" s="51"/>
      <c r="R175" s="51"/>
      <c r="S175" s="51"/>
    </row>
    <row r="176" ht="17.25" spans="1:19">
      <c r="A176" s="59"/>
      <c r="B176" s="59"/>
      <c r="C176" s="51"/>
      <c r="D176" s="51"/>
      <c r="E176" s="60"/>
      <c r="F176" s="61"/>
      <c r="G176" s="61"/>
      <c r="H176" s="61"/>
      <c r="I176" s="61"/>
      <c r="J176" s="51"/>
      <c r="O176" s="68"/>
      <c r="P176" s="68"/>
      <c r="Q176" s="51"/>
      <c r="R176" s="51"/>
      <c r="S176" s="51"/>
    </row>
    <row r="177" ht="17.25" spans="1:19">
      <c r="A177" s="59"/>
      <c r="B177" s="59"/>
      <c r="C177" s="51"/>
      <c r="D177" s="51"/>
      <c r="E177" s="60"/>
      <c r="F177" s="61"/>
      <c r="G177" s="61"/>
      <c r="H177" s="61"/>
      <c r="I177" s="61"/>
      <c r="J177" s="51"/>
      <c r="O177" s="68"/>
      <c r="P177" s="68"/>
      <c r="Q177" s="51"/>
      <c r="R177" s="51"/>
      <c r="S177" s="51"/>
    </row>
    <row r="178" ht="17.25" spans="1:19">
      <c r="A178" s="59"/>
      <c r="B178" s="59"/>
      <c r="C178" s="51"/>
      <c r="D178" s="51"/>
      <c r="E178" s="60"/>
      <c r="F178" s="61"/>
      <c r="G178" s="61"/>
      <c r="H178" s="61"/>
      <c r="I178" s="61"/>
      <c r="J178" s="51"/>
      <c r="O178" s="68"/>
      <c r="P178" s="68"/>
      <c r="Q178" s="51"/>
      <c r="R178" s="51"/>
      <c r="S178" s="51"/>
    </row>
    <row r="179" ht="17.25" spans="1:19">
      <c r="A179" s="59"/>
      <c r="B179" s="59"/>
      <c r="C179" s="51"/>
      <c r="D179" s="51"/>
      <c r="E179" s="60"/>
      <c r="F179" s="61"/>
      <c r="G179" s="61"/>
      <c r="H179" s="61"/>
      <c r="I179" s="61"/>
      <c r="J179" s="51"/>
      <c r="O179" s="68"/>
      <c r="P179" s="68"/>
      <c r="Q179" s="51"/>
      <c r="R179" s="51"/>
      <c r="S179" s="51"/>
    </row>
    <row r="180" ht="17.25" spans="1:19">
      <c r="A180" s="59"/>
      <c r="B180" s="59"/>
      <c r="C180" s="51"/>
      <c r="D180" s="51"/>
      <c r="E180" s="60"/>
      <c r="F180" s="61"/>
      <c r="G180" s="61"/>
      <c r="H180" s="61"/>
      <c r="I180" s="61"/>
      <c r="J180" s="51"/>
      <c r="O180" s="68"/>
      <c r="P180" s="68"/>
      <c r="Q180" s="51"/>
      <c r="R180" s="51"/>
      <c r="S180" s="51"/>
    </row>
    <row r="181" ht="17.25" spans="1:19">
      <c r="A181" s="59"/>
      <c r="B181" s="59"/>
      <c r="C181" s="51"/>
      <c r="D181" s="51"/>
      <c r="E181" s="60"/>
      <c r="F181" s="61"/>
      <c r="G181" s="61"/>
      <c r="H181" s="61"/>
      <c r="I181" s="61"/>
      <c r="J181" s="51"/>
      <c r="O181" s="68"/>
      <c r="P181" s="68"/>
      <c r="Q181" s="51"/>
      <c r="R181" s="51"/>
      <c r="S181" s="51"/>
    </row>
    <row r="182" ht="17.25" spans="1:19">
      <c r="A182" s="59"/>
      <c r="B182" s="59"/>
      <c r="C182" s="51"/>
      <c r="D182" s="51"/>
      <c r="E182" s="60"/>
      <c r="F182" s="61"/>
      <c r="G182" s="61"/>
      <c r="H182" s="61"/>
      <c r="I182" s="61"/>
      <c r="J182" s="51"/>
      <c r="O182" s="68"/>
      <c r="P182" s="68"/>
      <c r="Q182" s="51"/>
      <c r="R182" s="51"/>
      <c r="S182" s="51"/>
    </row>
    <row r="183" ht="17.25" spans="1:19">
      <c r="A183" s="59"/>
      <c r="B183" s="59"/>
      <c r="C183" s="51"/>
      <c r="D183" s="51"/>
      <c r="E183" s="60"/>
      <c r="F183" s="61"/>
      <c r="G183" s="61"/>
      <c r="H183" s="61"/>
      <c r="I183" s="61"/>
      <c r="J183" s="51"/>
      <c r="O183" s="68"/>
      <c r="P183" s="68"/>
      <c r="Q183" s="51"/>
      <c r="R183" s="51"/>
      <c r="S183" s="51"/>
    </row>
    <row r="184" ht="17.25" spans="1:19">
      <c r="A184" s="59"/>
      <c r="B184" s="59"/>
      <c r="C184" s="51"/>
      <c r="D184" s="51"/>
      <c r="E184" s="60"/>
      <c r="F184" s="61"/>
      <c r="G184" s="61"/>
      <c r="H184" s="61"/>
      <c r="I184" s="61"/>
      <c r="J184" s="51"/>
      <c r="O184" s="68"/>
      <c r="P184" s="68"/>
      <c r="Q184" s="51"/>
      <c r="R184" s="51"/>
      <c r="S184" s="51"/>
    </row>
    <row r="185" ht="17.25" spans="1:19">
      <c r="A185" s="59"/>
      <c r="B185" s="59"/>
      <c r="C185" s="51"/>
      <c r="D185" s="51"/>
      <c r="E185" s="60"/>
      <c r="F185" s="61"/>
      <c r="G185" s="61"/>
      <c r="H185" s="61"/>
      <c r="I185" s="61"/>
      <c r="J185" s="51"/>
      <c r="O185" s="68"/>
      <c r="P185" s="68"/>
      <c r="Q185" s="51"/>
      <c r="R185" s="51"/>
      <c r="S185" s="51"/>
    </row>
    <row r="186" ht="17.25" spans="1:19">
      <c r="A186" s="59"/>
      <c r="B186" s="59"/>
      <c r="C186" s="51"/>
      <c r="D186" s="51"/>
      <c r="E186" s="60"/>
      <c r="F186" s="61"/>
      <c r="G186" s="61"/>
      <c r="H186" s="61"/>
      <c r="I186" s="61"/>
      <c r="J186" s="51"/>
      <c r="O186" s="68"/>
      <c r="P186" s="68"/>
      <c r="Q186" s="51"/>
      <c r="R186" s="51"/>
      <c r="S186" s="51"/>
    </row>
    <row r="187" ht="17.25" spans="1:19">
      <c r="A187" s="59"/>
      <c r="B187" s="59"/>
      <c r="C187" s="51"/>
      <c r="D187" s="51"/>
      <c r="E187" s="60"/>
      <c r="F187" s="61"/>
      <c r="G187" s="61"/>
      <c r="H187" s="61"/>
      <c r="I187" s="61"/>
      <c r="J187" s="51"/>
      <c r="O187" s="68"/>
      <c r="P187" s="68"/>
      <c r="Q187" s="51"/>
      <c r="R187" s="51"/>
      <c r="S187" s="51"/>
    </row>
    <row r="188" ht="17.25" spans="1:19">
      <c r="A188" s="59"/>
      <c r="B188" s="59"/>
      <c r="C188" s="51"/>
      <c r="D188" s="51"/>
      <c r="E188" s="60"/>
      <c r="F188" s="61"/>
      <c r="G188" s="61"/>
      <c r="H188" s="61"/>
      <c r="I188" s="61"/>
      <c r="J188" s="51"/>
      <c r="O188" s="68"/>
      <c r="P188" s="68"/>
      <c r="Q188" s="51"/>
      <c r="R188" s="51"/>
      <c r="S188" s="51"/>
    </row>
    <row r="189" ht="17.25" spans="1:19">
      <c r="A189" s="59"/>
      <c r="B189" s="59"/>
      <c r="C189" s="51"/>
      <c r="D189" s="51"/>
      <c r="E189" s="60"/>
      <c r="F189" s="61"/>
      <c r="G189" s="61"/>
      <c r="H189" s="61"/>
      <c r="I189" s="61"/>
      <c r="J189" s="51"/>
      <c r="O189" s="68"/>
      <c r="P189" s="68"/>
      <c r="Q189" s="51"/>
      <c r="R189" s="51"/>
      <c r="S189" s="51"/>
    </row>
    <row r="190" ht="17.25" spans="1:19">
      <c r="A190" s="59"/>
      <c r="B190" s="59"/>
      <c r="C190" s="51"/>
      <c r="D190" s="51"/>
      <c r="E190" s="60"/>
      <c r="F190" s="61"/>
      <c r="G190" s="61"/>
      <c r="H190" s="61"/>
      <c r="I190" s="61"/>
      <c r="J190" s="51"/>
      <c r="O190" s="68"/>
      <c r="P190" s="68"/>
      <c r="Q190" s="51"/>
      <c r="R190" s="51"/>
      <c r="S190" s="51"/>
    </row>
    <row r="191" ht="17.25" spans="1:19">
      <c r="A191" s="59"/>
      <c r="B191" s="59"/>
      <c r="C191" s="51"/>
      <c r="D191" s="51"/>
      <c r="E191" s="60"/>
      <c r="F191" s="61"/>
      <c r="G191" s="61"/>
      <c r="H191" s="61"/>
      <c r="I191" s="61"/>
      <c r="J191" s="51"/>
      <c r="O191" s="68"/>
      <c r="P191" s="68"/>
      <c r="Q191" s="51"/>
      <c r="R191" s="51"/>
      <c r="S191" s="51"/>
    </row>
    <row r="192" ht="17.25" spans="1:19">
      <c r="A192" s="59"/>
      <c r="B192" s="59"/>
      <c r="C192" s="51"/>
      <c r="D192" s="51"/>
      <c r="E192" s="60"/>
      <c r="F192" s="61"/>
      <c r="G192" s="61"/>
      <c r="H192" s="61"/>
      <c r="I192" s="61"/>
      <c r="J192" s="51"/>
      <c r="O192" s="68"/>
      <c r="P192" s="68"/>
      <c r="Q192" s="51"/>
      <c r="R192" s="51"/>
      <c r="S192" s="51"/>
    </row>
    <row r="193" ht="17.25" spans="1:19">
      <c r="A193" s="59"/>
      <c r="B193" s="59"/>
      <c r="C193" s="51"/>
      <c r="D193" s="51"/>
      <c r="E193" s="60"/>
      <c r="F193" s="61"/>
      <c r="G193" s="61"/>
      <c r="H193" s="61"/>
      <c r="I193" s="61"/>
      <c r="J193" s="51"/>
      <c r="O193" s="68"/>
      <c r="P193" s="68"/>
      <c r="Q193" s="51"/>
      <c r="R193" s="51"/>
      <c r="S193" s="51"/>
    </row>
    <row r="194" ht="17.25" spans="1:19">
      <c r="A194" s="59"/>
      <c r="B194" s="59"/>
      <c r="C194" s="51"/>
      <c r="D194" s="51"/>
      <c r="E194" s="60"/>
      <c r="F194" s="61"/>
      <c r="G194" s="61"/>
      <c r="H194" s="61"/>
      <c r="I194" s="61"/>
      <c r="J194" s="51"/>
      <c r="O194" s="68"/>
      <c r="P194" s="68"/>
      <c r="Q194" s="51"/>
      <c r="R194" s="51"/>
      <c r="S194" s="51"/>
    </row>
    <row r="195" ht="17.25" spans="1:19">
      <c r="A195" s="59"/>
      <c r="B195" s="59"/>
      <c r="C195" s="51"/>
      <c r="D195" s="51"/>
      <c r="E195" s="60"/>
      <c r="F195" s="61"/>
      <c r="G195" s="61"/>
      <c r="H195" s="61"/>
      <c r="I195" s="61"/>
      <c r="J195" s="51"/>
      <c r="O195" s="68"/>
      <c r="P195" s="68"/>
      <c r="Q195" s="51"/>
      <c r="R195" s="51"/>
      <c r="S195" s="51"/>
    </row>
    <row r="196" ht="17.25" spans="1:19">
      <c r="A196" s="59"/>
      <c r="B196" s="59"/>
      <c r="C196" s="51"/>
      <c r="D196" s="51"/>
      <c r="E196" s="60"/>
      <c r="F196" s="61"/>
      <c r="G196" s="61"/>
      <c r="H196" s="61"/>
      <c r="I196" s="61"/>
      <c r="J196" s="51"/>
      <c r="O196" s="68"/>
      <c r="P196" s="68"/>
      <c r="Q196" s="51"/>
      <c r="R196" s="51"/>
      <c r="S196" s="51"/>
    </row>
    <row r="197" ht="17.25" spans="1:19">
      <c r="A197" s="59"/>
      <c r="B197" s="59"/>
      <c r="C197" s="51"/>
      <c r="D197" s="51"/>
      <c r="E197" s="60"/>
      <c r="F197" s="61"/>
      <c r="G197" s="61"/>
      <c r="H197" s="61"/>
      <c r="I197" s="61"/>
      <c r="J197" s="51"/>
      <c r="O197" s="68"/>
      <c r="P197" s="68"/>
      <c r="Q197" s="51"/>
      <c r="R197" s="51"/>
      <c r="S197" s="51"/>
    </row>
    <row r="198" ht="17.25" spans="1:19">
      <c r="A198" s="59"/>
      <c r="B198" s="59"/>
      <c r="C198" s="51"/>
      <c r="D198" s="51"/>
      <c r="E198" s="60"/>
      <c r="F198" s="61"/>
      <c r="G198" s="61"/>
      <c r="H198" s="61"/>
      <c r="I198" s="61"/>
      <c r="J198" s="51"/>
      <c r="O198" s="68"/>
      <c r="P198" s="68"/>
      <c r="Q198" s="51"/>
      <c r="R198" s="51"/>
      <c r="S198" s="51"/>
    </row>
    <row r="199" ht="17.25" spans="1:19">
      <c r="A199" s="59"/>
      <c r="B199" s="59"/>
      <c r="C199" s="51"/>
      <c r="D199" s="51"/>
      <c r="E199" s="60"/>
      <c r="F199" s="61"/>
      <c r="G199" s="61"/>
      <c r="H199" s="61"/>
      <c r="I199" s="61"/>
      <c r="J199" s="51"/>
      <c r="O199" s="68"/>
      <c r="P199" s="68"/>
      <c r="Q199" s="51"/>
      <c r="R199" s="51"/>
      <c r="S199" s="51"/>
    </row>
    <row r="200" ht="17.25" spans="1:19">
      <c r="A200" s="59"/>
      <c r="B200" s="59"/>
      <c r="C200" s="51"/>
      <c r="D200" s="51"/>
      <c r="E200" s="60"/>
      <c r="F200" s="61"/>
      <c r="G200" s="61"/>
      <c r="H200" s="61"/>
      <c r="I200" s="61"/>
      <c r="J200" s="51"/>
      <c r="O200" s="68"/>
      <c r="P200" s="68"/>
      <c r="Q200" s="51"/>
      <c r="R200" s="51"/>
      <c r="S200" s="51"/>
    </row>
    <row r="201" ht="17.25" spans="1:19">
      <c r="A201" s="59"/>
      <c r="B201" s="59"/>
      <c r="C201" s="51"/>
      <c r="D201" s="51"/>
      <c r="E201" s="60"/>
      <c r="F201" s="61"/>
      <c r="G201" s="61"/>
      <c r="H201" s="61"/>
      <c r="I201" s="61"/>
      <c r="J201" s="51"/>
      <c r="O201" s="68"/>
      <c r="P201" s="68"/>
      <c r="Q201" s="51"/>
      <c r="R201" s="51"/>
      <c r="S201" s="51"/>
    </row>
    <row r="202" ht="17.25" spans="1:19">
      <c r="A202" s="59"/>
      <c r="B202" s="59"/>
      <c r="C202" s="51"/>
      <c r="D202" s="51"/>
      <c r="E202" s="60"/>
      <c r="F202" s="61"/>
      <c r="G202" s="61"/>
      <c r="H202" s="61"/>
      <c r="I202" s="61"/>
      <c r="J202" s="51"/>
      <c r="O202" s="68"/>
      <c r="P202" s="68"/>
      <c r="Q202" s="51"/>
      <c r="R202" s="51"/>
      <c r="S202" s="51"/>
    </row>
    <row r="203" ht="17.25" spans="1:19">
      <c r="A203" s="59"/>
      <c r="B203" s="59"/>
      <c r="C203" s="51"/>
      <c r="D203" s="51"/>
      <c r="E203" s="60"/>
      <c r="F203" s="61"/>
      <c r="G203" s="61"/>
      <c r="H203" s="61"/>
      <c r="I203" s="61"/>
      <c r="J203" s="51"/>
      <c r="O203" s="68"/>
      <c r="P203" s="68"/>
      <c r="Q203" s="51"/>
      <c r="R203" s="51"/>
      <c r="S203" s="51"/>
    </row>
    <row r="204" ht="17.25" spans="1:19">
      <c r="A204" s="59"/>
      <c r="B204" s="59"/>
      <c r="C204" s="51"/>
      <c r="D204" s="51"/>
      <c r="E204" s="60"/>
      <c r="F204" s="61"/>
      <c r="G204" s="61"/>
      <c r="H204" s="61"/>
      <c r="I204" s="61"/>
      <c r="J204" s="51"/>
      <c r="O204" s="68"/>
      <c r="P204" s="68"/>
      <c r="Q204" s="51"/>
      <c r="R204" s="51"/>
      <c r="S204" s="51"/>
    </row>
    <row r="205" ht="17.25" spans="1:19">
      <c r="A205" s="59"/>
      <c r="B205" s="59"/>
      <c r="C205" s="51"/>
      <c r="D205" s="51"/>
      <c r="E205" s="60"/>
      <c r="F205" s="61"/>
      <c r="G205" s="61"/>
      <c r="H205" s="61"/>
      <c r="I205" s="61"/>
      <c r="J205" s="51"/>
      <c r="O205" s="68"/>
      <c r="P205" s="68"/>
      <c r="Q205" s="51"/>
      <c r="R205" s="51"/>
      <c r="S205" s="51"/>
    </row>
    <row r="206" ht="16.5" spans="15:16">
      <c r="O206" s="68"/>
      <c r="P206" s="68"/>
    </row>
  </sheetData>
  <mergeCells count="18">
    <mergeCell ref="L52:O52"/>
    <mergeCell ref="E26:E27"/>
    <mergeCell ref="E43:E45"/>
    <mergeCell ref="I5:I6"/>
    <mergeCell ref="K3:K6"/>
    <mergeCell ref="K8:K9"/>
    <mergeCell ref="K11:K13"/>
    <mergeCell ref="K14:K18"/>
    <mergeCell ref="K19:K22"/>
    <mergeCell ref="K23:K29"/>
    <mergeCell ref="K31:K35"/>
    <mergeCell ref="K36:K47"/>
    <mergeCell ref="K48:K52"/>
    <mergeCell ref="L5:L6"/>
    <mergeCell ref="M5:M6"/>
    <mergeCell ref="N5:N6"/>
    <mergeCell ref="O5:O6"/>
    <mergeCell ref="P5:P6"/>
  </mergeCells>
  <conditionalFormatting sqref="D20">
    <cfRule type="duplicateValues" dxfId="0" priority="1"/>
  </conditionalFormatting>
  <pageMargins left="0.751388888888889" right="0.751388888888889" top="0.747916666666667" bottom="1" header="0.5" footer="0.5"/>
  <pageSetup paperSize="9" scale="65" fitToHeight="0" orientation="landscape" horizontalDpi="600"/>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PZY</cp:lastModifiedBy>
  <dcterms:created xsi:type="dcterms:W3CDTF">2025-04-21T00:31:00Z</dcterms:created>
  <dcterms:modified xsi:type="dcterms:W3CDTF">2025-04-25T07:10:51Z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2A91AD234D074FCF91EB95739FE0BD52_11</vt:lpwstr>
  </property>
  <property fmtid="{D5CDD505-2E9C-101B-9397-08002B2CF9AE}" pid="3" name="KSOProductBuildVer">
    <vt:lpwstr>2052-12.1.0.20305</vt:lpwstr>
  </property>
</Properties>
</file>