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F939A4A0F66A4D1A897C740A8FD45B6F" descr="透明防水罩"/>
        <xdr:cNvPicPr/>
      </xdr:nvPicPr>
      <xdr:blipFill>
        <a:blip r:embed="rId1"/>
        <a:stretch>
          <a:fillRect/>
        </a:stretch>
      </xdr:blipFill>
      <xdr:spPr>
        <a:xfrm>
          <a:off x="0" y="0"/>
          <a:ext cx="3962400" cy="4333875"/>
        </a:xfrm>
        <a:prstGeom prst="rect">
          <a:avLst/>
        </a:prstGeom>
      </xdr:spPr>
    </xdr:pic>
  </etc:cellImage>
  <etc:cellImage>
    <xdr:pic>
      <xdr:nvPicPr>
        <xdr:cNvPr id="6" name="ID_403C5BC4A2274A938CBE1F9A1CF8FBC6" descr="比泽尔压缩机保护模块"/>
        <xdr:cNvPicPr/>
      </xdr:nvPicPr>
      <xdr:blipFill>
        <a:blip r:embed="rId2"/>
        <a:stretch>
          <a:fillRect/>
        </a:stretch>
      </xdr:blipFill>
      <xdr:spPr>
        <a:xfrm>
          <a:off x="0" y="0"/>
          <a:ext cx="2520950" cy="2495550"/>
        </a:xfrm>
        <a:prstGeom prst="rect">
          <a:avLst/>
        </a:prstGeom>
      </xdr:spPr>
    </xdr:pic>
  </etc:cellImage>
  <etc:cellImage>
    <xdr:pic>
      <xdr:nvPicPr>
        <xdr:cNvPr id="7" name="ID_9403E4D7BB554F08B571AA0F32A13657" descr="比泽尔压缩机保护模块"/>
        <xdr:cNvPicPr/>
      </xdr:nvPicPr>
      <xdr:blipFill>
        <a:blip r:embed="rId2"/>
        <a:stretch>
          <a:fillRect/>
        </a:stretch>
      </xdr:blipFill>
      <xdr:spPr>
        <a:xfrm>
          <a:off x="0" y="0"/>
          <a:ext cx="2520950" cy="2495550"/>
        </a:xfrm>
        <a:prstGeom prst="rect">
          <a:avLst/>
        </a:prstGeom>
      </xdr:spPr>
    </xdr:pic>
  </etc:cellImage>
  <etc:cellImage>
    <xdr:pic>
      <xdr:nvPicPr>
        <xdr:cNvPr id="8" name="ID_3ACD860AAB3949C193AC782AAE602697" descr="光电油位开关)"/>
        <xdr:cNvPicPr/>
      </xdr:nvPicPr>
      <xdr:blipFill>
        <a:blip r:embed="rId3"/>
        <a:stretch>
          <a:fillRect/>
        </a:stretch>
      </xdr:blipFill>
      <xdr:spPr>
        <a:xfrm>
          <a:off x="0" y="0"/>
          <a:ext cx="2178050" cy="2489200"/>
        </a:xfrm>
        <a:prstGeom prst="rect">
          <a:avLst/>
        </a:prstGeom>
      </xdr:spPr>
    </xdr:pic>
  </etc:cellImage>
  <etc:cellImage>
    <xdr:pic>
      <xdr:nvPicPr>
        <xdr:cNvPr id="9" name="ID_33F516A18BED486BA28ABB2790FDFE3B" descr="三项多功能仪表"/>
        <xdr:cNvPicPr/>
      </xdr:nvPicPr>
      <xdr:blipFill>
        <a:blip r:embed="rId4"/>
        <a:stretch>
          <a:fillRect/>
        </a:stretch>
      </xdr:blipFill>
      <xdr:spPr>
        <a:xfrm>
          <a:off x="0" y="0"/>
          <a:ext cx="3263900" cy="2387600"/>
        </a:xfrm>
        <a:prstGeom prst="rect">
          <a:avLst/>
        </a:prstGeom>
      </xdr:spPr>
    </xdr:pic>
  </etc:cellImage>
  <etc:cellImage>
    <xdr:pic>
      <xdr:nvPicPr>
        <xdr:cNvPr id="10" name="ID_64965CE57952430A9182E09A7391449D" descr="空调操作面板"/>
        <xdr:cNvPicPr/>
      </xdr:nvPicPr>
      <xdr:blipFill>
        <a:blip r:embed="rId5"/>
        <a:stretch>
          <a:fillRect/>
        </a:stretch>
      </xdr:blipFill>
      <xdr:spPr>
        <a:xfrm>
          <a:off x="0" y="0"/>
          <a:ext cx="3327400" cy="2495550"/>
        </a:xfrm>
        <a:prstGeom prst="rect">
          <a:avLst/>
        </a:prstGeom>
      </xdr:spPr>
    </xdr:pic>
  </etc:cellImage>
  <etc:cellImage>
    <xdr:pic>
      <xdr:nvPicPr>
        <xdr:cNvPr id="11" name="ID_1DACD1B0796C446DAEAEDAC5002A1BEF" descr="变频驱动板"/>
        <xdr:cNvPicPr/>
      </xdr:nvPicPr>
      <xdr:blipFill>
        <a:blip r:embed="rId6"/>
        <a:stretch>
          <a:fillRect/>
        </a:stretch>
      </xdr:blipFill>
      <xdr:spPr>
        <a:xfrm>
          <a:off x="0" y="0"/>
          <a:ext cx="7541895" cy="10058400"/>
        </a:xfrm>
        <a:prstGeom prst="rect">
          <a:avLst/>
        </a:prstGeom>
      </xdr:spPr>
    </xdr:pic>
  </etc:cellImage>
  <etc:cellImage>
    <xdr:pic>
      <xdr:nvPicPr>
        <xdr:cNvPr id="12" name="ID_A7D83EF1F9784EA2BCB7820A9777821F" descr="变频驱动板1"/>
        <xdr:cNvPicPr/>
      </xdr:nvPicPr>
      <xdr:blipFill>
        <a:blip r:embed="rId7"/>
        <a:stretch>
          <a:fillRect/>
        </a:stretch>
      </xdr:blipFill>
      <xdr:spPr>
        <a:xfrm>
          <a:off x="0" y="0"/>
          <a:ext cx="7541895" cy="10058400"/>
        </a:xfrm>
        <a:prstGeom prst="rect">
          <a:avLst/>
        </a:prstGeom>
      </xdr:spPr>
    </xdr:pic>
  </etc:cellImage>
  <etc:cellImage>
    <xdr:pic>
      <xdr:nvPicPr>
        <xdr:cNvPr id="13" name="ID_7D4A7428DC034E09995ABD6CF07A693A" descr="定位轮"/>
        <xdr:cNvPicPr/>
      </xdr:nvPicPr>
      <xdr:blipFill>
        <a:blip r:embed="rId8"/>
        <a:stretch>
          <a:fillRect/>
        </a:stretch>
      </xdr:blipFill>
      <xdr:spPr>
        <a:xfrm>
          <a:off x="0" y="0"/>
          <a:ext cx="6229350" cy="59055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<sst xmlns="http://schemas.openxmlformats.org/spreadsheetml/2006/main" count="101" uniqueCount="64">
  <si>
    <t>中山大学附属第一（南沙）医院变频驱动板等物资采购项目报价单</t>
  </si>
  <si>
    <t>序号</t>
  </si>
  <si>
    <t>置购单号</t>
  </si>
  <si>
    <t>产品名称</t>
  </si>
  <si>
    <t>型号/规格</t>
  </si>
  <si>
    <t>单位</t>
  </si>
  <si>
    <t>数量</t>
  </si>
  <si>
    <t>单价RMB</t>
  </si>
  <si>
    <t>总价RMB</t>
  </si>
  <si>
    <t>备注</t>
  </si>
  <si>
    <t>ZGSQ202508200017</t>
  </si>
  <si>
    <t>双开单控</t>
  </si>
  <si>
    <t>86型</t>
  </si>
  <si>
    <t>个</t>
  </si>
  <si>
    <t>ZGSQ202508200013</t>
  </si>
  <si>
    <t>双层真空钢化玻璃</t>
  </si>
  <si>
    <t>144*104cm/厚5mm</t>
  </si>
  <si>
    <t>块</t>
  </si>
  <si>
    <t>需要供应商现场复测</t>
  </si>
  <si>
    <t>双层夹胶钢化玻璃</t>
  </si>
  <si>
    <t>123*77cn/厚5mm</t>
  </si>
  <si>
    <t>双层夹胶钢化玻璃1</t>
  </si>
  <si>
    <t>113*130cn/厚5mm</t>
  </si>
  <si>
    <t>ZGSQ202508140023</t>
  </si>
  <si>
    <t>透明超薄防水罩</t>
  </si>
  <si>
    <t>86型 透明-两侧可拆</t>
  </si>
  <si>
    <t>变频驱动板</t>
  </si>
  <si>
    <t>美的</t>
  </si>
  <si>
    <t>ZGSQ202508140022</t>
  </si>
  <si>
    <t>比泽尔压缩机保护模块</t>
  </si>
  <si>
    <t>SE-E1/lodam</t>
  </si>
  <si>
    <t>压缩机油</t>
  </si>
  <si>
    <t>PVE BVC32/1升</t>
  </si>
  <si>
    <t>瓶</t>
  </si>
  <si>
    <t>冷媒</t>
  </si>
  <si>
    <t>R410A/10KG</t>
  </si>
  <si>
    <t>罐</t>
  </si>
  <si>
    <t>光电油位开关</t>
  </si>
  <si>
    <t>0LC-D1 34794901/lodam</t>
  </si>
  <si>
    <t>空调操作面板</t>
  </si>
  <si>
    <t>PGD1000I2/卡乐CAREL</t>
  </si>
  <si>
    <t>三项多功能仪表(主机电柜房用)</t>
  </si>
  <si>
    <t>YD194E-9S4/雅达电气YADA</t>
  </si>
  <si>
    <t>ZGSQ202508130008</t>
  </si>
  <si>
    <t>吸尘器</t>
  </si>
  <si>
    <t>东城DCVC800</t>
  </si>
  <si>
    <t>台</t>
  </si>
  <si>
    <t>定位轮</t>
  </si>
  <si>
    <t>电动门定位轮/可上门取样板</t>
  </si>
  <si>
    <t>590*1140mm</t>
  </si>
  <si>
    <t>配电箱</t>
  </si>
  <si>
    <t>400*500*200mm/室内</t>
  </si>
  <si>
    <t>三相空气开关</t>
  </si>
  <si>
    <t>63A</t>
  </si>
  <si>
    <t>电缆</t>
  </si>
  <si>
    <t>5*16平方</t>
  </si>
  <si>
    <t>米</t>
  </si>
  <si>
    <t>合计（小写RMB）：</t>
  </si>
  <si>
    <t>合计（大写RMB）：</t>
  </si>
  <si>
    <t>说明：1.以上产品报价含运费、税费等费用；
      2.需配送到指定的科室，收到中标通知需在7日内日完成送货；
      3.若是出现质量问题，需及时进行售后处理，做好退换货工作。</t>
  </si>
  <si>
    <t>报价单位:（加盖公章）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</si>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</sst>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sz val="20"/>
      <color theme="1"/>
      <name val="宋体-简"/>
      <charset val="134"/>
    </font>
    <font>
      <sz val="14"/>
      <color theme="1"/>
      <name val="宋体-简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4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0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D18" sqref="D18"/>
    </sheetView>
  </sheetViews>
  <sheetFormatPr defaultColWidth="13.625" defaultRowHeight="35.1" customHeight="1"/>
  <cols>
    <col min="1" max="1" width="7.25" style="4" customWidth="1"/>
    <col min="2" max="2" width="20.75" style="5" customWidth="1"/>
    <col min="3" max="3" width="24.5" style="6" customWidth="1"/>
    <col min="4" max="4" width="36" style="6" customWidth="1"/>
    <col min="5" max="5" width="11.125" style="5" customWidth="1"/>
    <col min="6" max="6" width="15.875" style="5" customWidth="1"/>
    <col min="7" max="7" width="11.75" style="4" customWidth="1"/>
    <col min="8" max="8" width="16.5" style="4" customWidth="1"/>
    <col min="9" max="9" width="16.75" style="4" customWidth="1"/>
    <col min="10" max="16381" width="13.625" style="4" customWidth="1"/>
    <col min="16382" max="16384" width="13.625" style="4"/>
  </cols>
  <sheetData>
    <row r="1" ht="51" customHeight="1" spans="1:9">
      <c r="A1" s="7" t="s">
        <v>0</v>
      </c>
      <c r="B1" s="8"/>
      <c r="C1" s="9"/>
      <c r="D1" s="9"/>
      <c r="E1" s="8"/>
      <c r="F1" s="8"/>
      <c r="G1" s="8"/>
      <c r="H1" s="8"/>
      <c r="I1" s="35"/>
    </row>
    <row r="2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customFormat="1" ht="40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13" t="s">
        <v>13</v>
      </c>
      <c r="F3" s="15">
        <v>5</v>
      </c>
      <c r="G3" s="16"/>
      <c r="H3" s="16"/>
      <c r="I3" s="16"/>
    </row>
    <row r="4" customFormat="1" ht="40" customHeight="1" spans="1:9">
      <c r="A4" s="12">
        <v>2</v>
      </c>
      <c r="B4" s="13" t="s">
        <v>14</v>
      </c>
      <c r="C4" s="14" t="s">
        <v>15</v>
      </c>
      <c r="D4" s="14" t="s">
        <v>16</v>
      </c>
      <c r="E4" s="13" t="s">
        <v>17</v>
      </c>
      <c r="F4" s="15">
        <v>1</v>
      </c>
      <c r="G4" s="16"/>
      <c r="H4" s="16"/>
      <c r="I4" s="36" t="s">
        <v>18</v>
      </c>
    </row>
    <row r="5" customFormat="1" ht="40" customHeight="1" spans="1:9">
      <c r="A5" s="12">
        <v>3</v>
      </c>
      <c r="B5" s="13" t="s">
        <v>14</v>
      </c>
      <c r="C5" s="14" t="s">
        <v>19</v>
      </c>
      <c r="D5" s="14" t="s">
        <v>20</v>
      </c>
      <c r="E5" s="13" t="s">
        <v>17</v>
      </c>
      <c r="F5" s="15">
        <v>1</v>
      </c>
      <c r="G5" s="16"/>
      <c r="H5" s="16"/>
      <c r="I5" s="36" t="s">
        <v>18</v>
      </c>
    </row>
    <row r="6" customFormat="1" ht="40" customHeight="1" spans="1:9">
      <c r="A6" s="12">
        <v>4</v>
      </c>
      <c r="B6" s="13" t="s">
        <v>14</v>
      </c>
      <c r="C6" s="14" t="s">
        <v>21</v>
      </c>
      <c r="D6" s="14" t="s">
        <v>22</v>
      </c>
      <c r="E6" s="13" t="s">
        <v>17</v>
      </c>
      <c r="F6" s="15">
        <v>1</v>
      </c>
      <c r="G6" s="16"/>
      <c r="H6" s="16"/>
      <c r="I6" s="36" t="s">
        <v>18</v>
      </c>
    </row>
    <row r="7" customFormat="1" ht="57" customHeight="1" spans="1:9">
      <c r="A7" s="12">
        <v>5</v>
      </c>
      <c r="B7" s="13" t="s">
        <v>23</v>
      </c>
      <c r="C7" s="14" t="s">
        <v>24</v>
      </c>
      <c r="D7" s="14" t="s">
        <v>25</v>
      </c>
      <c r="E7" s="13" t="s">
        <v>13</v>
      </c>
      <c r="F7" s="15">
        <v>80</v>
      </c>
      <c r="G7" s="16"/>
      <c r="H7" s="16"/>
      <c r="I7" s="16" t="str">
        <f>_xlfn.DISPIMG("ID_F939A4A0F66A4D1A897C740A8FD45B6F",1)</f>
        <v>=DISPIMG("ID_F939A4A0F66A4D1A897C740A8FD45B6F",1)</v>
      </c>
    </row>
    <row r="8" customFormat="1" ht="40" customHeight="1" spans="1:9">
      <c r="A8" s="12">
        <v>6</v>
      </c>
      <c r="B8" s="13" t="s">
        <v>23</v>
      </c>
      <c r="C8" s="14" t="s">
        <v>26</v>
      </c>
      <c r="D8" s="14" t="s">
        <v>27</v>
      </c>
      <c r="E8" s="13" t="s">
        <v>17</v>
      </c>
      <c r="F8" s="15">
        <v>1</v>
      </c>
      <c r="G8" s="16"/>
      <c r="H8" s="16"/>
      <c r="I8" s="16" t="str">
        <f>_xlfn.DISPIMG("ID_1DACD1B0796C446DAEAEDAC5002A1BEF",1)</f>
        <v>=DISPIMG("ID_1DACD1B0796C446DAEAEDAC5002A1BEF",1)</v>
      </c>
    </row>
    <row r="9" customFormat="1" ht="40" customHeight="1" spans="1:10">
      <c r="A9" s="12">
        <v>7</v>
      </c>
      <c r="B9" s="13" t="s">
        <v>23</v>
      </c>
      <c r="C9" s="14" t="s">
        <v>26</v>
      </c>
      <c r="D9" s="14" t="s">
        <v>27</v>
      </c>
      <c r="E9" s="13" t="s">
        <v>17</v>
      </c>
      <c r="F9" s="15">
        <v>1</v>
      </c>
      <c r="G9" s="16"/>
      <c r="H9" s="16"/>
      <c r="I9" s="16" t="str">
        <f>_xlfn.DISPIMG("ID_A7D83EF1F9784EA2BCB7820A9777821F",1)</f>
        <v>=DISPIMG("ID_A7D83EF1F9784EA2BCB7820A9777821F",1)</v>
      </c>
      <c r="J9" s="37"/>
    </row>
    <row r="10" customFormat="1" ht="40" customHeight="1" spans="1:9">
      <c r="A10" s="12">
        <v>8</v>
      </c>
      <c r="B10" s="13" t="s">
        <v>28</v>
      </c>
      <c r="C10" s="14" t="s">
        <v>29</v>
      </c>
      <c r="D10" s="14" t="s">
        <v>30</v>
      </c>
      <c r="E10" s="13" t="s">
        <v>13</v>
      </c>
      <c r="F10" s="15">
        <v>1</v>
      </c>
      <c r="G10" s="16"/>
      <c r="H10" s="16"/>
      <c r="I10" s="16" t="str">
        <f>_xlfn.DISPIMG("ID_403C5BC4A2274A938CBE1F9A1CF8FBC6",1)</f>
        <v>=DISPIMG("ID_403C5BC4A2274A938CBE1F9A1CF8FBC6",1)</v>
      </c>
    </row>
    <row r="11" customFormat="1" ht="40" customHeight="1" spans="1:9">
      <c r="A11" s="12">
        <v>9</v>
      </c>
      <c r="B11" s="13" t="s">
        <v>28</v>
      </c>
      <c r="C11" s="14" t="s">
        <v>31</v>
      </c>
      <c r="D11" s="14" t="s">
        <v>32</v>
      </c>
      <c r="E11" s="13" t="s">
        <v>33</v>
      </c>
      <c r="F11" s="15">
        <v>3</v>
      </c>
      <c r="G11" s="16"/>
      <c r="H11" s="16"/>
      <c r="I11" s="16"/>
    </row>
    <row r="12" customFormat="1" ht="40" customHeight="1" spans="1:9">
      <c r="A12" s="12">
        <v>10</v>
      </c>
      <c r="B12" s="13" t="s">
        <v>28</v>
      </c>
      <c r="C12" s="14" t="s">
        <v>34</v>
      </c>
      <c r="D12" s="14" t="s">
        <v>35</v>
      </c>
      <c r="E12" s="13" t="s">
        <v>36</v>
      </c>
      <c r="F12" s="15">
        <v>4</v>
      </c>
      <c r="G12" s="16"/>
      <c r="H12" s="16"/>
      <c r="I12" s="16"/>
    </row>
    <row r="13" customFormat="1" ht="40" customHeight="1" spans="1:9">
      <c r="A13" s="12">
        <v>11</v>
      </c>
      <c r="B13" s="13" t="s">
        <v>28</v>
      </c>
      <c r="C13" s="14" t="s">
        <v>29</v>
      </c>
      <c r="D13" s="14" t="s">
        <v>30</v>
      </c>
      <c r="E13" s="13" t="s">
        <v>13</v>
      </c>
      <c r="F13" s="15">
        <v>1</v>
      </c>
      <c r="G13" s="16"/>
      <c r="H13" s="16"/>
      <c r="I13" s="16" t="str">
        <f>_xlfn.DISPIMG("ID_9403E4D7BB554F08B571AA0F32A13657",1)</f>
        <v>=DISPIMG("ID_9403E4D7BB554F08B571AA0F32A13657",1)</v>
      </c>
    </row>
    <row r="14" customFormat="1" ht="40" customHeight="1" spans="1:9">
      <c r="A14" s="12">
        <v>12</v>
      </c>
      <c r="B14" s="13" t="s">
        <v>28</v>
      </c>
      <c r="C14" s="14" t="s">
        <v>37</v>
      </c>
      <c r="D14" s="14" t="s">
        <v>38</v>
      </c>
      <c r="E14" s="13" t="s">
        <v>13</v>
      </c>
      <c r="F14" s="15">
        <v>1</v>
      </c>
      <c r="G14" s="16"/>
      <c r="H14" s="16"/>
      <c r="I14" s="16" t="str">
        <f>_xlfn.DISPIMG("ID_3ACD860AAB3949C193AC782AAE602697",1)</f>
        <v>=DISPIMG("ID_3ACD860AAB3949C193AC782AAE602697",1)</v>
      </c>
    </row>
    <row r="15" customFormat="1" ht="40" customHeight="1" spans="1:9">
      <c r="A15" s="12">
        <v>13</v>
      </c>
      <c r="B15" s="13" t="s">
        <v>28</v>
      </c>
      <c r="C15" s="14" t="s">
        <v>39</v>
      </c>
      <c r="D15" s="14" t="s">
        <v>40</v>
      </c>
      <c r="E15" s="13" t="s">
        <v>13</v>
      </c>
      <c r="F15" s="15">
        <v>1</v>
      </c>
      <c r="G15" s="16"/>
      <c r="H15" s="16"/>
      <c r="I15" s="16" t="str">
        <f>_xlfn.DISPIMG("ID_64965CE57952430A9182E09A7391449D",1)</f>
        <v>=DISPIMG("ID_64965CE57952430A9182E09A7391449D",1)</v>
      </c>
    </row>
    <row r="16" customFormat="1" ht="40" customHeight="1" spans="1:9">
      <c r="A16" s="12">
        <v>14</v>
      </c>
      <c r="B16" s="13" t="s">
        <v>28</v>
      </c>
      <c r="C16" s="14" t="s">
        <v>41</v>
      </c>
      <c r="D16" s="14" t="s">
        <v>42</v>
      </c>
      <c r="E16" s="13" t="s">
        <v>13</v>
      </c>
      <c r="F16" s="15">
        <v>1</v>
      </c>
      <c r="G16" s="16"/>
      <c r="H16" s="16"/>
      <c r="I16" s="16" t="str">
        <f>_xlfn.DISPIMG("ID_33F516A18BED486BA28ABB2790FDFE3B",1)</f>
        <v>=DISPIMG("ID_33F516A18BED486BA28ABB2790FDFE3B",1)</v>
      </c>
    </row>
    <row r="17" customFormat="1" ht="40" customHeight="1" spans="1:9">
      <c r="A17" s="12">
        <v>15</v>
      </c>
      <c r="B17" s="13" t="s">
        <v>43</v>
      </c>
      <c r="C17" s="14" t="s">
        <v>44</v>
      </c>
      <c r="D17" s="14" t="s">
        <v>45</v>
      </c>
      <c r="E17" s="13" t="s">
        <v>46</v>
      </c>
      <c r="F17" s="15">
        <v>1</v>
      </c>
      <c r="G17" s="16"/>
      <c r="H17" s="16"/>
      <c r="I17" s="16"/>
    </row>
    <row r="18" customFormat="1" ht="87" customHeight="1" spans="1:9">
      <c r="A18" s="12">
        <v>16</v>
      </c>
      <c r="B18" s="13" t="s">
        <v>43</v>
      </c>
      <c r="C18" s="14" t="s">
        <v>47</v>
      </c>
      <c r="D18" s="17" t="s">
        <v>48</v>
      </c>
      <c r="E18" s="13" t="s">
        <v>13</v>
      </c>
      <c r="F18" s="15">
        <v>2</v>
      </c>
      <c r="G18" s="16"/>
      <c r="H18" s="16"/>
      <c r="I18" s="38" t="str">
        <f>_xlfn.DISPIMG("ID_7D4A7428DC034E09995ABD6CF07A693A",1)</f>
        <v>=DISPIMG("ID_7D4A7428DC034E09995ABD6CF07A693A",1)</v>
      </c>
    </row>
    <row r="19" customFormat="1" ht="40" customHeight="1" spans="1:9">
      <c r="A19" s="12">
        <v>17</v>
      </c>
      <c r="B19" s="13" t="s">
        <v>43</v>
      </c>
      <c r="C19" s="14" t="s">
        <v>15</v>
      </c>
      <c r="D19" s="14" t="s">
        <v>49</v>
      </c>
      <c r="E19" s="13" t="s">
        <v>17</v>
      </c>
      <c r="F19" s="15">
        <v>1</v>
      </c>
      <c r="G19" s="16"/>
      <c r="H19" s="16"/>
      <c r="I19" s="36" t="s">
        <v>18</v>
      </c>
    </row>
    <row r="20" customFormat="1" ht="40" customHeight="1" spans="1:9">
      <c r="A20" s="12">
        <v>18</v>
      </c>
      <c r="B20" s="13" t="s">
        <v>43</v>
      </c>
      <c r="C20" s="14" t="s">
        <v>50</v>
      </c>
      <c r="D20" s="14" t="s">
        <v>51</v>
      </c>
      <c r="E20" s="13" t="s">
        <v>13</v>
      </c>
      <c r="F20" s="15">
        <v>1</v>
      </c>
      <c r="G20" s="16"/>
      <c r="H20" s="16"/>
      <c r="I20" s="16"/>
    </row>
    <row r="21" customFormat="1" ht="40" customHeight="1" spans="1:9">
      <c r="A21" s="12">
        <v>19</v>
      </c>
      <c r="B21" s="13" t="s">
        <v>43</v>
      </c>
      <c r="C21" s="14" t="s">
        <v>52</v>
      </c>
      <c r="D21" s="14" t="s">
        <v>53</v>
      </c>
      <c r="E21" s="13" t="s">
        <v>13</v>
      </c>
      <c r="F21" s="15">
        <v>2</v>
      </c>
      <c r="G21" s="16"/>
      <c r="H21" s="16"/>
      <c r="I21" s="16"/>
    </row>
    <row r="22" customFormat="1" ht="40" customHeight="1" spans="1:9">
      <c r="A22" s="12">
        <v>20</v>
      </c>
      <c r="B22" s="13" t="s">
        <v>43</v>
      </c>
      <c r="C22" s="14" t="s">
        <v>54</v>
      </c>
      <c r="D22" s="14" t="s">
        <v>55</v>
      </c>
      <c r="E22" s="13" t="s">
        <v>56</v>
      </c>
      <c r="F22" s="15">
        <v>70</v>
      </c>
      <c r="G22" s="16"/>
      <c r="H22" s="16"/>
      <c r="I22" s="16"/>
    </row>
    <row r="23" s="1" customFormat="1" ht="37" customHeight="1" spans="1:9">
      <c r="A23" s="18" t="s">
        <v>57</v>
      </c>
      <c r="B23" s="18"/>
      <c r="C23" s="19"/>
      <c r="D23" s="19"/>
      <c r="E23" s="20"/>
      <c r="F23" s="20"/>
      <c r="G23" s="20"/>
      <c r="H23" s="21">
        <f>SUM(H3:H22)</f>
        <v>0</v>
      </c>
      <c r="I23" s="39"/>
    </row>
    <row r="24" s="2" customFormat="1" ht="37" customHeight="1" spans="1:9">
      <c r="A24" s="22" t="s">
        <v>58</v>
      </c>
      <c r="B24" s="22"/>
      <c r="C24" s="23">
        <f>SUM(H23)</f>
        <v>0</v>
      </c>
      <c r="D24" s="23"/>
      <c r="E24" s="24"/>
      <c r="F24" s="24"/>
      <c r="G24" s="24"/>
      <c r="H24" s="24"/>
      <c r="I24" s="24"/>
    </row>
    <row r="25" ht="69" customHeight="1" spans="1:9">
      <c r="A25" s="25" t="s">
        <v>59</v>
      </c>
      <c r="B25" s="10"/>
      <c r="C25" s="11"/>
      <c r="D25" s="11"/>
      <c r="E25" s="10"/>
      <c r="F25" s="10"/>
      <c r="G25" s="16"/>
      <c r="H25" s="16"/>
      <c r="I25" s="16"/>
    </row>
    <row r="27" s="3" customFormat="1" ht="40" customHeight="1" spans="2:9">
      <c r="B27" s="26"/>
      <c r="C27" s="27"/>
      <c r="D27" s="28"/>
      <c r="E27" s="29"/>
      <c r="F27" s="30" t="s">
        <v>60</v>
      </c>
      <c r="G27" s="31"/>
      <c r="H27" s="31"/>
      <c r="I27" s="31"/>
    </row>
    <row r="28" s="3" customFormat="1" ht="23.1" customHeight="1" spans="2:9">
      <c r="B28" s="28"/>
      <c r="C28" s="28"/>
      <c r="D28" s="28"/>
      <c r="E28" s="28"/>
      <c r="F28" s="32" t="s">
        <v>61</v>
      </c>
      <c r="G28" s="31"/>
      <c r="H28" s="31"/>
      <c r="I28" s="31"/>
    </row>
    <row r="29" s="3" customFormat="1" ht="23.1" customHeight="1" spans="2:9">
      <c r="B29" s="29"/>
      <c r="C29" s="28"/>
      <c r="D29" s="28"/>
      <c r="E29" s="29"/>
      <c r="F29" s="33" t="s">
        <v>62</v>
      </c>
      <c r="G29" s="31"/>
      <c r="H29" s="31"/>
      <c r="I29" s="31"/>
    </row>
    <row r="30" s="3" customFormat="1" ht="23.1" customHeight="1" spans="2:9">
      <c r="B30" s="29"/>
      <c r="C30" s="28"/>
      <c r="D30" s="28"/>
      <c r="E30" s="29"/>
      <c r="F30" s="33" t="s">
        <v>63</v>
      </c>
      <c r="G30" s="34"/>
      <c r="H30" s="31"/>
      <c r="I30" s="31"/>
    </row>
    <row r="31" ht="23.1" customHeight="1"/>
  </sheetData>
  <mergeCells count="9">
    <mergeCell ref="A1:I1"/>
    <mergeCell ref="A23:B23"/>
    <mergeCell ref="C23:G23"/>
    <mergeCell ref="C24:I24"/>
    <mergeCell ref="A25:I25"/>
    <mergeCell ref="G27:I27"/>
    <mergeCell ref="G28:I28"/>
    <mergeCell ref="G29:I29"/>
    <mergeCell ref="G30:I30"/>
  </mergeCells>
  <pageMargins left="0.52" right="0.39" top="0.984251968503937" bottom="0.984251968503937" header="0.511811023622047" footer="0.511811023622047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cly</cp:lastModifiedBy>
  <dcterms:created xsi:type="dcterms:W3CDTF">2023-05-08T22:20:00Z</dcterms:created>
  <cp:lastPrinted>2023-06-14T04:08:00Z</cp:lastPrinted>
  <dcterms:modified xsi:type="dcterms:W3CDTF">2025-09-04T07:59:03Z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7812E00BCFD640AF8B39EFD59A01832E_13</vt:lpwstr>
  </property>
  <property fmtid="{D5CDD505-2E9C-101B-9397-08002B2CF9AE}" pid="3" name="KSOProductBuildVer">
    <vt:lpwstr>2052-12.1.0.22529</vt:lpwstr>
  </property>
</Properties>
</file>