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AFF8DD253EE94D7DB102262DC7D686A7" descr="软链接100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" name="ID_CE52B5115F134A608AE5A57484DE1BC0" descr="软链接80"/>
        <xdr:cNvPicPr/>
      </xdr:nvPicPr>
      <xdr:blipFill>
        <a:blip r:embed="rId2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2" name="ID_58073AF07BF24E75919E482465C3DEE2" descr="单相电度表"/>
        <xdr:cNvPicPr/>
      </xdr:nvPicPr>
      <xdr:blipFill>
        <a:blip r:embed="rId3"/>
        <a:stretch>
          <a:fillRect/>
        </a:stretch>
      </xdr:blipFill>
      <xdr:spPr>
        <a:xfrm>
          <a:off x="0" y="0"/>
          <a:ext cx="3705225" cy="6591300"/>
        </a:xfrm>
        <a:prstGeom prst="rect">
          <a:avLst/>
        </a:prstGeom>
      </xdr:spPr>
    </xdr:pic>
  </etc:cellImage>
  <etc:cellImage>
    <xdr:pic>
      <xdr:nvPicPr>
        <xdr:cNvPr id="13" name="ID_0952BA10D0194CC1A0F920CE30946CC8" descr="钢化玻璃门"/>
        <xdr:cNvPicPr/>
      </xdr:nvPicPr>
      <xdr:blipFill>
        <a:blip r:embed="rId4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5" name="ID_49C9D9458F03443CA7CEA6A54E532453" descr="不锈钢软连接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4863465"/>
        </a:xfrm>
        <a:prstGeom prst="rect">
          <a:avLst/>
        </a:prstGeom>
      </xdr:spPr>
    </xdr:pic>
  </etc:cellImage>
  <etc:cellImage>
    <xdr:pic>
      <xdr:nvPicPr>
        <xdr:cNvPr id="16" name="ID_35010DEF09B34EEFBFBF80E16D2C05B7" descr="泵智能控制器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9079865"/>
        </a:xfrm>
        <a:prstGeom prst="rect">
          <a:avLst/>
        </a:prstGeom>
      </xdr:spPr>
    </xdr:pic>
  </etc:cellImage>
  <etc:cellImage>
    <xdr:pic>
      <xdr:nvPicPr>
        <xdr:cNvPr id="17" name="ID_237A272108AD48FB9E654A5C25EF0F47" descr="饮水机水嘴"/>
        <xdr:cNvPicPr/>
      </xdr:nvPicPr>
      <xdr:blipFill>
        <a:blip r:embed="rId7"/>
        <a:stretch>
          <a:fillRect/>
        </a:stretch>
      </xdr:blipFill>
      <xdr:spPr>
        <a:xfrm>
          <a:off x="0" y="0"/>
          <a:ext cx="3886200" cy="4762500"/>
        </a:xfrm>
        <a:prstGeom prst="rect">
          <a:avLst/>
        </a:prstGeom>
      </xdr:spPr>
    </xdr:pic>
  </etc:cellImage>
  <etc:cellImage>
    <xdr:pic>
      <xdr:nvPicPr>
        <xdr:cNvPr id="18" name="ID_E053E5B69B22446689ECEC328E00BF6C" descr="不锈钢浮球40"/>
        <xdr:cNvPicPr/>
      </xdr:nvPicPr>
      <xdr:blipFill>
        <a:blip r:embed="rId8"/>
        <a:stretch>
          <a:fillRect/>
        </a:stretch>
      </xdr:blipFill>
      <xdr:spPr>
        <a:xfrm>
          <a:off x="0" y="0"/>
          <a:ext cx="3771900" cy="5419725"/>
        </a:xfrm>
        <a:prstGeom prst="rect">
          <a:avLst/>
        </a:prstGeom>
      </xdr:spPr>
    </xdr:pic>
  </etc:cellImage>
  <etc:cellImage>
    <xdr:pic>
      <xdr:nvPicPr>
        <xdr:cNvPr id="19" name="ID_E829712509194CBDB3696EDE3117079E" descr="不锈钢浮球50"/>
        <xdr:cNvPicPr/>
      </xdr:nvPicPr>
      <xdr:blipFill>
        <a:blip r:embed="rId9"/>
        <a:stretch>
          <a:fillRect/>
        </a:stretch>
      </xdr:blipFill>
      <xdr:spPr>
        <a:xfrm>
          <a:off x="0" y="0"/>
          <a:ext cx="3876675" cy="5419725"/>
        </a:xfrm>
        <a:prstGeom prst="rect">
          <a:avLst/>
        </a:prstGeom>
      </xdr:spPr>
    </xdr:pic>
  </etc:cellImage>
  <etc:cellImage>
    <xdr:pic>
      <xdr:nvPicPr>
        <xdr:cNvPr id="20" name="ID_A72D3EED2CA948098A6A64F2DC4CF1A7" descr="空调主板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6739255"/>
        </a:xfrm>
        <a:prstGeom prst="rect">
          <a:avLst/>
        </a:prstGeom>
      </xdr:spPr>
    </xdr:pic>
  </etc:cellImage>
  <etc:cellImage>
    <xdr:pic>
      <xdr:nvPicPr>
        <xdr:cNvPr id="21" name="ID_CBAE1418FFFF4B0B90AEB60CEACD3E9F" descr="电机"/>
        <xdr:cNvPicPr/>
      </xdr:nvPicPr>
      <xdr:blipFill>
        <a:blip r:embed="rId11"/>
        <a:stretch>
          <a:fillRect/>
        </a:stretch>
      </xdr:blipFill>
      <xdr:spPr>
        <a:xfrm>
          <a:off x="0" y="0"/>
          <a:ext cx="3933825" cy="3762375"/>
        </a:xfrm>
        <a:prstGeom prst="rect">
          <a:avLst/>
        </a:prstGeom>
      </xdr:spPr>
    </xdr:pic>
  </etc:cellImage>
  <etc:cellImage>
    <xdr:pic>
      <xdr:nvPicPr>
        <xdr:cNvPr id="22" name="ID_3157CADD01314C94A868EC5D775FC9C2" descr="花洒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3" name="ID_24802BA43D6843AF996D8FDC94A7647F" descr="电箱盖"/>
        <xdr:cNvPicPr/>
      </xdr:nvPicPr>
      <xdr:blipFill>
        <a:blip r:embed="rId1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24" name="ID_D181CCB5F29B4E3EA1BE5433CFF7342A" descr="婴儿洗浴控制器"/>
        <xdr:cNvPicPr/>
      </xdr:nvPicPr>
      <xdr:blipFill>
        <a:blip r:embed="rId14"/>
        <a:stretch>
          <a:fillRect/>
        </a:stretch>
      </xdr:blipFill>
      <xdr:spPr>
        <a:xfrm>
          <a:off x="0" y="0"/>
          <a:ext cx="10058400" cy="4863465"/>
        </a:xfrm>
        <a:prstGeom prst="rect">
          <a:avLst/>
        </a:prstGeom>
      </xdr:spPr>
    </xdr:pic>
  </etc:cellImage>
  <etc:cellImage>
    <xdr:pic>
      <xdr:nvPicPr>
        <xdr:cNvPr id="25" name="ID_5FCCB389750C4A48B27F14204C4B1ADD" descr="大肚哈夫节"/>
        <xdr:cNvPicPr/>
      </xdr:nvPicPr>
      <xdr:blipFill>
        <a:blip r:embed="rId15"/>
        <a:stretch>
          <a:fillRect/>
        </a:stretch>
      </xdr:blipFill>
      <xdr:spPr>
        <a:xfrm>
          <a:off x="0" y="0"/>
          <a:ext cx="3810000" cy="42862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<sst xmlns="http://schemas.openxmlformats.org/spreadsheetml/2006/main" count="81" uniqueCount="57">
  <si>
    <t>中山大学附属第一（南沙）医院泵智能控制器等物资采购项目报价单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</si>
  <si>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</si>
  <si>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</si>
  <si>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</si>
  <si>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</si>
  <si>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</si>
  <si>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</si>
  <si>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</si>
  <si>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</si>
  <si>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</si>
  <si>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ZGSQ202603270013</t>
  </si>
  <si>
    <t>软链接</t>
  </si>
  <si>
    <t>型号KXT-16 压力1.6 通径100mm</t>
  </si>
  <si>
    <t>个</t>
  </si>
  <si>
    <t>软链接1</t>
  </si>
  <si>
    <t>型号KXT-16 压力1.6 通径80mm</t>
  </si>
  <si>
    <t>ZGSQ202603270012</t>
  </si>
  <si>
    <t>单相电度表</t>
  </si>
  <si>
    <t>15（60）A</t>
  </si>
  <si>
    <t>钢化玻璃门</t>
  </si>
  <si>
    <t>宽740*高2280*厚10mm（需供应商现场复尺）</t>
  </si>
  <si>
    <t>块</t>
  </si>
  <si>
    <t>不锈钢软连接</t>
  </si>
  <si>
    <t>DN80/法兰式/长2150mm/配套平垫2个</t>
  </si>
  <si>
    <t>ZGSQ202603200031</t>
  </si>
  <si>
    <t>木门锁</t>
  </si>
  <si>
    <t>58静音锁体</t>
  </si>
  <si>
    <t>套</t>
  </si>
  <si>
    <t>ZGSQ202603200030</t>
  </si>
  <si>
    <t>泵智能控制器</t>
  </si>
  <si>
    <t>SC2TP4.1B1NN/4.1KW</t>
  </si>
  <si>
    <t>饮水机水嘴</t>
  </si>
  <si>
    <t>2分</t>
  </si>
  <si>
    <t>不锈钢浮球</t>
  </si>
  <si>
    <t>规格：DN40  外牙 型号：304不锈钢可调节浮球阀</t>
  </si>
  <si>
    <t>不锈钢浮球1</t>
  </si>
  <si>
    <t>规格：DN50  外牙 型号：304不锈钢可调节浮球阀</t>
  </si>
  <si>
    <t>空调主板</t>
  </si>
  <si>
    <t>型号：30226000046 空调外机型号：GMV-335WL/B 品牌：珠海格力电器股份有限公司</t>
  </si>
  <si>
    <t>电机</t>
  </si>
  <si>
    <t>型号：YE3-100L2-4 品牌：国产优质/皖南电机  功率：3KW</t>
  </si>
  <si>
    <t>台</t>
  </si>
  <si>
    <t>花洒</t>
  </si>
  <si>
    <t>配套1.5米软管/银色/通用</t>
  </si>
  <si>
    <t>电箱盖</t>
  </si>
  <si>
    <t>宽25cm*长40cm</t>
  </si>
  <si>
    <t>婴儿洗浴控制器</t>
  </si>
  <si>
    <t>宽10cm/长18cm/配DC12V电磁阀（4分）</t>
  </si>
  <si>
    <t>大肚哈夫节</t>
  </si>
  <si>
    <t>DN100/长度300mm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</si>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</sst>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K6" sqref="K6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9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9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9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1</v>
      </c>
      <c r="G3" s="17"/>
      <c r="H3" s="17"/>
      <c r="I3" s="17" t="str">
        <f>_xlfn.DISPIMG("ID_AFF8DD253EE94D7DB102262DC7D686A7",1)</f>
        <v>=DISPIMG("ID_AFF8DD253EE94D7DB102262DC7D686A7",1)</v>
      </c>
    </row>
    <row r="4" customFormat="1" ht="40" customHeight="1" spans="1:9">
      <c r="A4" s="13">
        <v>2</v>
      </c>
      <c r="B4" s="14" t="s">
        <v>10</v>
      </c>
      <c r="C4" s="15" t="s">
        <v>14</v>
      </c>
      <c r="D4" s="15" t="s">
        <v>15</v>
      </c>
      <c r="E4" s="14" t="s">
        <v>13</v>
      </c>
      <c r="F4" s="16">
        <v>1</v>
      </c>
      <c r="G4" s="17"/>
      <c r="H4" s="17"/>
      <c r="I4" s="18" t="str">
        <f>_xlfn.DISPIMG("ID_CE52B5115F134A608AE5A57484DE1BC0",1)</f>
        <v>=DISPIMG("ID_CE52B5115F134A608AE5A57484DE1BC0",1)</v>
      </c>
    </row>
    <row r="5" customFormat="1" ht="40" customHeight="1" spans="1:9">
      <c r="A5" s="13">
        <v>3</v>
      </c>
      <c r="B5" s="14" t="s">
        <v>16</v>
      </c>
      <c r="C5" s="15" t="s">
        <v>17</v>
      </c>
      <c r="D5" s="15" t="s">
        <v>18</v>
      </c>
      <c r="E5" s="14" t="s">
        <v>13</v>
      </c>
      <c r="F5" s="16">
        <v>3</v>
      </c>
      <c r="G5" s="17"/>
      <c r="H5" s="17"/>
      <c r="I5" s="18" t="str">
        <f>_xlfn.DISPIMG("ID_58073AF07BF24E75919E482465C3DEE2",1)</f>
        <v>=DISPIMG("ID_58073AF07BF24E75919E482465C3DEE2",1)</v>
      </c>
    </row>
    <row r="6" customFormat="1" ht="40" customHeight="1" spans="1:9">
      <c r="A6" s="13">
        <v>4</v>
      </c>
      <c r="B6" s="14" t="s">
        <v>16</v>
      </c>
      <c r="C6" s="15" t="s">
        <v>19</v>
      </c>
      <c r="D6" s="15" t="s">
        <v>20</v>
      </c>
      <c r="E6" s="14" t="s">
        <v>21</v>
      </c>
      <c r="F6" s="16">
        <v>1</v>
      </c>
      <c r="G6" s="17"/>
      <c r="H6" s="17"/>
      <c r="I6" s="18" t="str">
        <f>_xlfn.DISPIMG("ID_0952BA10D0194CC1A0F920CE30946CC8",1)</f>
        <v>=DISPIMG("ID_0952BA10D0194CC1A0F920CE30946CC8",1)</v>
      </c>
    </row>
    <row r="7" customFormat="1" ht="40" customHeight="1" spans="1:9">
      <c r="A7" s="13">
        <v>5</v>
      </c>
      <c r="B7" s="14" t="s">
        <v>16</v>
      </c>
      <c r="C7" s="15" t="s">
        <v>22</v>
      </c>
      <c r="D7" s="15" t="s">
        <v>23</v>
      </c>
      <c r="E7" s="14" t="s">
        <v>13</v>
      </c>
      <c r="F7" s="16">
        <v>1</v>
      </c>
      <c r="G7" s="17"/>
      <c r="H7" s="17"/>
      <c r="I7" s="17" t="str">
        <f>_xlfn.DISPIMG("ID_49C9D9458F03443CA7CEA6A54E532453",1)</f>
        <v>=DISPIMG("ID_49C9D9458F03443CA7CEA6A54E532453",1)</v>
      </c>
    </row>
    <row r="8" customFormat="1" ht="40" customHeight="1" spans="1:9">
      <c r="A8" s="13">
        <v>6</v>
      </c>
      <c r="B8" s="14" t="s">
        <v>24</v>
      </c>
      <c r="C8" s="15" t="s">
        <v>25</v>
      </c>
      <c r="D8" s="15" t="s">
        <v>26</v>
      </c>
      <c r="E8" s="14" t="s">
        <v>27</v>
      </c>
      <c r="F8" s="16">
        <v>10</v>
      </c>
      <c r="G8" s="17"/>
      <c r="H8" s="17"/>
      <c r="I8" s="17"/>
    </row>
    <row r="9" customFormat="1" ht="40" customHeight="1" spans="1:9">
      <c r="A9" s="13">
        <v>7</v>
      </c>
      <c r="B9" s="14" t="s">
        <v>28</v>
      </c>
      <c r="C9" s="15" t="s">
        <v>29</v>
      </c>
      <c r="D9" s="15" t="s">
        <v>30</v>
      </c>
      <c r="E9" s="14" t="s">
        <v>13</v>
      </c>
      <c r="F9" s="16">
        <v>2</v>
      </c>
      <c r="G9" s="17"/>
      <c r="H9" s="17"/>
      <c r="I9" s="17" t="str">
        <f>_xlfn.DISPIMG("ID_35010DEF09B34EEFBFBF80E16D2C05B7",1)</f>
        <v>=DISPIMG("ID_35010DEF09B34EEFBFBF80E16D2C05B7",1)</v>
      </c>
    </row>
    <row r="10" customFormat="1" ht="40" customHeight="1" spans="1:9">
      <c r="A10" s="13">
        <v>8</v>
      </c>
      <c r="B10" s="14" t="s">
        <v>28</v>
      </c>
      <c r="C10" s="15" t="s">
        <v>31</v>
      </c>
      <c r="D10" s="15" t="s">
        <v>32</v>
      </c>
      <c r="E10" s="14" t="s">
        <v>13</v>
      </c>
      <c r="F10" s="16">
        <v>1</v>
      </c>
      <c r="G10" s="17"/>
      <c r="H10" s="17"/>
      <c r="I10" s="17" t="str">
        <f>_xlfn.DISPIMG("ID_237A272108AD48FB9E654A5C25EF0F47",1)</f>
        <v>=DISPIMG("ID_237A272108AD48FB9E654A5C25EF0F47",1)</v>
      </c>
    </row>
    <row r="11" customFormat="1" ht="40" customHeight="1" spans="1:9">
      <c r="A11" s="13">
        <v>9</v>
      </c>
      <c r="B11" s="14" t="s">
        <v>28</v>
      </c>
      <c r="C11" s="15" t="s">
        <v>33</v>
      </c>
      <c r="D11" s="15" t="s">
        <v>34</v>
      </c>
      <c r="E11" s="14" t="s">
        <v>13</v>
      </c>
      <c r="F11" s="16">
        <v>4</v>
      </c>
      <c r="G11" s="17"/>
      <c r="H11" s="17"/>
      <c r="I11" s="17" t="str">
        <f>_xlfn.DISPIMG("ID_E053E5B69B22446689ECEC328E00BF6C",1)</f>
        <v>=DISPIMG("ID_E053E5B69B22446689ECEC328E00BF6C",1)</v>
      </c>
    </row>
    <row r="12" customFormat="1" ht="40" customHeight="1" spans="1:9">
      <c r="A12" s="13">
        <v>10</v>
      </c>
      <c r="B12" s="14" t="s">
        <v>28</v>
      </c>
      <c r="C12" s="15" t="s">
        <v>35</v>
      </c>
      <c r="D12" s="15" t="s">
        <v>36</v>
      </c>
      <c r="E12" s="14" t="s">
        <v>13</v>
      </c>
      <c r="F12" s="16">
        <v>1</v>
      </c>
      <c r="G12" s="17"/>
      <c r="H12" s="17"/>
      <c r="I12" s="18" t="str">
        <f>_xlfn.DISPIMG("ID_E829712509194CBDB3696EDE3117079E",1)</f>
        <v>=DISPIMG("ID_E829712509194CBDB3696EDE3117079E",1)</v>
      </c>
    </row>
    <row r="13" customFormat="1" ht="40" customHeight="1" spans="1:9">
      <c r="A13" s="13">
        <v>11</v>
      </c>
      <c r="B13" s="14" t="s">
        <v>28</v>
      </c>
      <c r="C13" s="15" t="s">
        <v>37</v>
      </c>
      <c r="D13" s="15" t="s">
        <v>38</v>
      </c>
      <c r="E13" s="14" t="s">
        <v>21</v>
      </c>
      <c r="F13" s="16">
        <v>1</v>
      </c>
      <c r="G13" s="17"/>
      <c r="H13" s="17"/>
      <c r="I13" s="18" t="str">
        <f>_xlfn.DISPIMG("ID_A72D3EED2CA948098A6A64F2DC4CF1A7",1)</f>
        <v>=DISPIMG("ID_A72D3EED2CA948098A6A64F2DC4CF1A7",1)</v>
      </c>
    </row>
    <row r="14" customFormat="1" ht="40" customHeight="1" spans="1:9">
      <c r="A14" s="13">
        <v>12</v>
      </c>
      <c r="B14" s="14" t="s">
        <v>28</v>
      </c>
      <c r="C14" s="15" t="s">
        <v>39</v>
      </c>
      <c r="D14" s="15" t="s">
        <v>40</v>
      </c>
      <c r="E14" s="14" t="s">
        <v>41</v>
      </c>
      <c r="F14" s="16">
        <v>1</v>
      </c>
      <c r="G14" s="17"/>
      <c r="H14" s="17"/>
      <c r="I14" s="17" t="str">
        <f>_xlfn.DISPIMG("ID_CBAE1418FFFF4B0B90AEB60CEACD3E9F",1)</f>
        <v>=DISPIMG("ID_CBAE1418FFFF4B0B90AEB60CEACD3E9F",1)</v>
      </c>
    </row>
    <row r="15" customFormat="1" ht="40" customHeight="1" spans="1:9">
      <c r="A15" s="13">
        <v>13</v>
      </c>
      <c r="B15" s="14" t="s">
        <v>28</v>
      </c>
      <c r="C15" s="15" t="s">
        <v>42</v>
      </c>
      <c r="D15" s="15" t="s">
        <v>43</v>
      </c>
      <c r="E15" s="14" t="s">
        <v>27</v>
      </c>
      <c r="F15" s="16">
        <v>13</v>
      </c>
      <c r="G15" s="17"/>
      <c r="H15" s="17"/>
      <c r="I15" s="17" t="str">
        <f>_xlfn.DISPIMG("ID_3157CADD01314C94A868EC5D775FC9C2",1)</f>
        <v>=DISPIMG("ID_3157CADD01314C94A868EC5D775FC9C2",1)</v>
      </c>
    </row>
    <row r="16" customFormat="1" ht="40" customHeight="1" spans="1:9">
      <c r="A16" s="13">
        <v>14</v>
      </c>
      <c r="B16" s="14" t="s">
        <v>28</v>
      </c>
      <c r="C16" s="15" t="s">
        <v>44</v>
      </c>
      <c r="D16" s="15" t="s">
        <v>45</v>
      </c>
      <c r="E16" s="14" t="s">
        <v>13</v>
      </c>
      <c r="F16" s="16">
        <v>1</v>
      </c>
      <c r="G16" s="17"/>
      <c r="H16" s="17"/>
      <c r="I16" s="17" t="str">
        <f>_xlfn.DISPIMG("ID_24802BA43D6843AF996D8FDC94A7647F",1)</f>
        <v>=DISPIMG("ID_24802BA43D6843AF996D8FDC94A7647F",1)</v>
      </c>
    </row>
    <row r="17" customFormat="1" ht="40" customHeight="1" spans="1:9">
      <c r="A17" s="13">
        <v>15</v>
      </c>
      <c r="B17" s="14" t="s">
        <v>28</v>
      </c>
      <c r="C17" s="15" t="s">
        <v>46</v>
      </c>
      <c r="D17" s="15" t="s">
        <v>47</v>
      </c>
      <c r="E17" s="14" t="s">
        <v>13</v>
      </c>
      <c r="F17" s="16">
        <v>1</v>
      </c>
      <c r="G17" s="17"/>
      <c r="H17" s="17"/>
      <c r="I17" s="17" t="str">
        <f>_xlfn.DISPIMG("ID_D181CCB5F29B4E3EA1BE5433CFF7342A",1)</f>
        <v>=DISPIMG("ID_D181CCB5F29B4E3EA1BE5433CFF7342A",1)</v>
      </c>
    </row>
    <row r="18" customFormat="1" ht="40" customHeight="1" spans="1:9">
      <c r="A18" s="13">
        <v>16</v>
      </c>
      <c r="B18" s="14" t="s">
        <v>28</v>
      </c>
      <c r="C18" s="15" t="s">
        <v>48</v>
      </c>
      <c r="D18" s="15" t="s">
        <v>49</v>
      </c>
      <c r="E18" s="14" t="s">
        <v>13</v>
      </c>
      <c r="F18" s="16">
        <v>1</v>
      </c>
      <c r="G18" s="17"/>
      <c r="H18" s="17"/>
      <c r="I18" s="17" t="str">
        <f>_xlfn.DISPIMG("ID_5FCCB389750C4A48B27F14204C4B1ADD",1)</f>
        <v>=DISPIMG("ID_5FCCB389750C4A48B27F14204C4B1ADD",1)</v>
      </c>
    </row>
    <row r="19" s="1" customFormat="1" ht="37" customHeight="1" spans="1:9">
      <c r="A19" s="19" t="s">
        <v>50</v>
      </c>
      <c r="B19" s="19"/>
      <c r="C19" s="20"/>
      <c r="D19" s="20"/>
      <c r="E19" s="21"/>
      <c r="F19" s="21"/>
      <c r="G19" s="21"/>
      <c r="H19" s="22">
        <f>SUM(H3:H18)</f>
        <v>0</v>
      </c>
      <c r="I19" s="23"/>
    </row>
    <row r="20" s="2" customFormat="1" ht="37" customHeight="1" spans="1:9">
      <c r="A20" s="24" t="s">
        <v>51</v>
      </c>
      <c r="B20" s="24"/>
      <c r="C20" s="25">
        <f>SUM(H19)</f>
        <v>0</v>
      </c>
      <c r="D20" s="25"/>
      <c r="E20" s="26"/>
      <c r="F20" s="26"/>
      <c r="G20" s="26"/>
      <c r="H20" s="26"/>
      <c r="I20" s="26"/>
    </row>
    <row r="21" ht="69" customHeight="1" spans="1:9">
      <c r="A21" s="27" t="s">
        <v>52</v>
      </c>
      <c r="B21" s="11"/>
      <c r="C21" s="12"/>
      <c r="D21" s="12"/>
      <c r="E21" s="11"/>
      <c r="F21" s="11"/>
      <c r="G21" s="17"/>
      <c r="H21" s="17"/>
      <c r="I21" s="17"/>
    </row>
    <row r="23" s="3" customFormat="1" ht="40" customHeight="1" spans="1:9">
      <c r="B23" s="28"/>
      <c r="C23" s="29"/>
      <c r="D23" s="30"/>
      <c r="E23" s="31"/>
      <c r="F23" s="32" t="s">
        <v>53</v>
      </c>
      <c r="G23" s="33"/>
      <c r="H23" s="33"/>
      <c r="I23" s="33"/>
    </row>
    <row r="24" s="3" customFormat="1" ht="23.1" customHeight="1" spans="1:9">
      <c r="B24" s="30"/>
      <c r="C24" s="30"/>
      <c r="D24" s="30"/>
      <c r="E24" s="30"/>
      <c r="F24" s="34" t="s">
        <v>54</v>
      </c>
      <c r="G24" s="33"/>
      <c r="H24" s="33"/>
      <c r="I24" s="33"/>
    </row>
    <row r="25" s="3" customFormat="1" ht="23.1" customHeight="1" spans="1:9">
      <c r="B25" s="31"/>
      <c r="C25" s="30"/>
      <c r="D25" s="30"/>
      <c r="E25" s="31"/>
      <c r="F25" s="35" t="s">
        <v>55</v>
      </c>
      <c r="G25" s="33"/>
      <c r="H25" s="33"/>
      <c r="I25" s="33"/>
    </row>
    <row r="26" s="3" customFormat="1" ht="23.1" customHeight="1" spans="1:9">
      <c r="B26" s="31"/>
      <c r="C26" s="30"/>
      <c r="D26" s="30"/>
      <c r="E26" s="31"/>
      <c r="F26" s="35" t="s">
        <v>56</v>
      </c>
      <c r="G26" s="36"/>
      <c r="H26" s="33"/>
      <c r="I26" s="33"/>
    </row>
    <row r="27" ht="23.1" customHeight="1"/>
  </sheetData>
  <mergeCells count="9">
    <mergeCell ref="A1:I1"/>
    <mergeCell ref="A19:B19"/>
    <mergeCell ref="C19:G19"/>
    <mergeCell ref="C20:I20"/>
    <mergeCell ref="A21:I21"/>
    <mergeCell ref="G23:I23"/>
    <mergeCell ref="G24:I24"/>
    <mergeCell ref="G25:I25"/>
    <mergeCell ref="G26:I26"/>
  </mergeCells>
  <pageMargins left="0.52" right="0.39" top="0.984251968503937" bottom="0.984251968503937" header="0.511811023622047" footer="0.511811023622047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2026-04-15T06:37:22Z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