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9340CE77E1C942D79482EB821A7F08CA" descr="排风扇"/>
        <xdr:cNvPicPr/>
      </xdr:nvPicPr>
      <xdr:blipFill>
        <a:blip r:embed="rId1"/>
        <a:stretch>
          <a:fillRect/>
        </a:stretch>
      </xdr:blipFill>
      <xdr:spPr>
        <a:xfrm>
          <a:off x="0" y="0"/>
          <a:ext cx="6257925" cy="8267700"/>
        </a:xfrm>
        <a:prstGeom prst="rect">
          <a:avLst/>
        </a:prstGeom>
      </xdr:spPr>
    </xdr:pic>
  </etc:cellImage>
  <etc:cellImage>
    <xdr:pic>
      <xdr:nvPicPr>
        <xdr:cNvPr id="11" name="ID_AD6F1F2C4964435B98E4E405AB177C2A" descr="万向轮"/>
        <xdr:cNvPicPr/>
      </xdr:nvPicPr>
      <xdr:blipFill>
        <a:blip r:embed="rId2"/>
        <a:stretch>
          <a:fillRect/>
        </a:stretch>
      </xdr:blipFill>
      <xdr:spPr>
        <a:xfrm>
          <a:off x="0" y="0"/>
          <a:ext cx="4857750" cy="6296025"/>
        </a:xfrm>
        <a:prstGeom prst="rect">
          <a:avLst/>
        </a:prstGeom>
      </xdr:spPr>
    </xdr:pic>
  </etc:cellImage>
  <etc:cellImage>
    <xdr:pic>
      <xdr:nvPicPr>
        <xdr:cNvPr id="12" name="ID_970909841BBF4DAEA0075B5707BC0057" descr="蓄电池检测仪"/>
        <xdr:cNvPicPr/>
      </xdr:nvPicPr>
      <xdr:blipFill>
        <a:blip r:embed="rId3"/>
        <a:stretch>
          <a:fillRect/>
        </a:stretch>
      </xdr:blipFill>
      <xdr:spPr>
        <a:xfrm>
          <a:off x="0" y="0"/>
          <a:ext cx="3790950" cy="3352800"/>
        </a:xfrm>
        <a:prstGeom prst="rect">
          <a:avLst/>
        </a:prstGeom>
      </xdr:spPr>
    </xdr:pic>
  </etc:cellImage>
  <etc:cellImage>
    <xdr:pic>
      <xdr:nvPicPr>
        <xdr:cNvPr id="13" name="ID_BE3C257EF1EA49C6A1DC45637891A2D0" descr="空调铜管"/>
        <xdr:cNvPicPr/>
      </xdr:nvPicPr>
      <xdr:blipFill>
        <a:blip r:embed="rId4"/>
        <a:stretch>
          <a:fillRect/>
        </a:stretch>
      </xdr:blipFill>
      <xdr:spPr>
        <a:xfrm>
          <a:off x="0" y="0"/>
          <a:ext cx="3771900" cy="5505450"/>
        </a:xfrm>
        <a:prstGeom prst="rect">
          <a:avLst/>
        </a:prstGeom>
      </xdr:spPr>
    </xdr:pic>
  </etc:cellImage>
  <etc:cellImage>
    <xdr:pic>
      <xdr:nvPicPr>
        <xdr:cNvPr id="14" name="ID_B5C60F1FECC04518899BA8655EA8450C" descr="空调铜管"/>
        <xdr:cNvPicPr/>
      </xdr:nvPicPr>
      <xdr:blipFill>
        <a:blip r:embed="rId4"/>
        <a:stretch>
          <a:fillRect/>
        </a:stretch>
      </xdr:blipFill>
      <xdr:spPr>
        <a:xfrm>
          <a:off x="0" y="0"/>
          <a:ext cx="3771900" cy="5505450"/>
        </a:xfrm>
        <a:prstGeom prst="rect">
          <a:avLst/>
        </a:prstGeom>
      </xdr:spPr>
    </xdr:pic>
  </etc:cellImage>
  <etc:cellImage>
    <xdr:pic>
      <xdr:nvPicPr>
        <xdr:cNvPr id="16" name="ID_8D3D0C75B8834AC3AF5A0A02C01DD134" descr="电缆"/>
        <xdr:cNvPicPr/>
      </xdr:nvPicPr>
      <xdr:blipFill>
        <a:blip r:embed="rId5"/>
        <a:stretch>
          <a:fillRect/>
        </a:stretch>
      </xdr:blipFill>
      <xdr:spPr>
        <a:xfrm>
          <a:off x="0" y="0"/>
          <a:ext cx="3905250" cy="5457825"/>
        </a:xfrm>
        <a:prstGeom prst="rect">
          <a:avLst/>
        </a:prstGeom>
      </xdr:spPr>
    </xdr:pic>
  </etc:cellImage>
  <etc:cellImage>
    <xdr:pic>
      <xdr:nvPicPr>
        <xdr:cNvPr id="17" name="ID_BE6501EE4BE34AF7A87C1AEAAFF031FD" descr="雪种"/>
        <xdr:cNvPicPr/>
      </xdr:nvPicPr>
      <xdr:blipFill>
        <a:blip r:embed="rId6"/>
        <a:stretch>
          <a:fillRect/>
        </a:stretch>
      </xdr:blipFill>
      <xdr:spPr>
        <a:xfrm>
          <a:off x="0" y="0"/>
          <a:ext cx="3810000" cy="5495925"/>
        </a:xfrm>
        <a:prstGeom prst="rect">
          <a:avLst/>
        </a:prstGeom>
      </xdr:spPr>
    </xdr:pic>
  </etc:cellImage>
  <etc:cellImage>
    <xdr:pic>
      <xdr:nvPicPr>
        <xdr:cNvPr id="18" name="ID_B8E831AD181043E989E61ADE7F2815C3" descr="雪种2"/>
        <xdr:cNvPicPr/>
      </xdr:nvPicPr>
      <xdr:blipFill>
        <a:blip r:embed="rId7"/>
        <a:stretch>
          <a:fillRect/>
        </a:stretch>
      </xdr:blipFill>
      <xdr:spPr>
        <a:xfrm>
          <a:off x="0" y="0"/>
          <a:ext cx="3876675" cy="5600700"/>
        </a:xfrm>
        <a:prstGeom prst="rect">
          <a:avLst/>
        </a:prstGeom>
      </xdr:spPr>
    </xdr:pic>
  </etc:cellImage>
  <etc:cellImage>
    <xdr:pic>
      <xdr:nvPicPr>
        <xdr:cNvPr id="19" name="ID_B52F75783CE443E99FEA9C7526449F89" descr="美的多联机风机马达"/>
        <xdr:cNvPicPr/>
      </xdr:nvPicPr>
      <xdr:blipFill>
        <a:blip r:embed="rId8"/>
        <a:stretch>
          <a:fillRect/>
        </a:stretch>
      </xdr:blipFill>
      <xdr:spPr>
        <a:xfrm>
          <a:off x="0" y="0"/>
          <a:ext cx="3867150" cy="5162550"/>
        </a:xfrm>
        <a:prstGeom prst="rect">
          <a:avLst/>
        </a:prstGeom>
      </xdr:spPr>
    </xdr:pic>
  </etc:cellImage>
  <etc:cellImage>
    <xdr:pic>
      <xdr:nvPicPr>
        <xdr:cNvPr id="20" name="ID_7C536BECADDF4938842EF852AC5FDDE1" descr="美的多联机风机马达支架、扇叶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5749290"/>
        </a:xfrm>
        <a:prstGeom prst="rect">
          <a:avLst/>
        </a:prstGeom>
      </xdr:spPr>
    </xdr:pic>
  </etc:cellImage>
  <etc:cellImage>
    <xdr:pic>
      <xdr:nvPicPr>
        <xdr:cNvPr id="21" name="ID_ACF54E1D64ED441DBB5CBCDD0259A7E2" descr="美的多联机风机马达支架、扇叶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5749290"/>
        </a:xfrm>
        <a:prstGeom prst="rect">
          <a:avLst/>
        </a:prstGeom>
      </xdr:spPr>
    </xdr:pic>
  </etc:cellImage>
  <etc:cellImage>
    <xdr:pic>
      <xdr:nvPicPr>
        <xdr:cNvPr id="22" name="ID_6F4BE6F9379A40109FE44A5D67452937" descr="膨胀阀控制器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23" name="ID_56C39DAA272247CA8E868D64A1673140" descr="刀垫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5074285"/>
        </a:xfrm>
        <a:prstGeom prst="rect">
          <a:avLst/>
        </a:prstGeom>
      </xdr:spPr>
    </xdr:pic>
  </etc:cellImage>
  <etc:cellImage>
    <xdr:pic>
      <xdr:nvPicPr>
        <xdr:cNvPr id="24" name="ID_0CFE64C9EE4945A3B7C62C98184E83AB" descr="皮带轮"/>
        <xdr:cNvPicPr/>
      </xdr:nvPicPr>
      <xdr:blipFill>
        <a:blip r:embed="rId12"/>
        <a:stretch>
          <a:fillRect/>
        </a:stretch>
      </xdr:blipFill>
      <xdr:spPr>
        <a:xfrm>
          <a:off x="0" y="0"/>
          <a:ext cx="3914775" cy="4562475"/>
        </a:xfrm>
        <a:prstGeom prst="rect">
          <a:avLst/>
        </a:prstGeom>
      </xdr:spPr>
    </xdr:pic>
  </etc:cellImage>
  <etc:cellImage>
    <xdr:pic>
      <xdr:nvPicPr>
        <xdr:cNvPr id="25" name="ID_923406CC84D840A784B614B5E8F2B483" descr="皮带轮2"/>
        <xdr:cNvPicPr/>
      </xdr:nvPicPr>
      <xdr:blipFill>
        <a:blip r:embed="rId13"/>
        <a:stretch>
          <a:fillRect/>
        </a:stretch>
      </xdr:blipFill>
      <xdr:spPr>
        <a:xfrm>
          <a:off x="0" y="0"/>
          <a:ext cx="3810000" cy="4419600"/>
        </a:xfrm>
        <a:prstGeom prst="rect">
          <a:avLst/>
        </a:prstGeom>
      </xdr:spPr>
    </xdr:pic>
  </etc:cellImage>
  <etc:cellImage>
    <xdr:pic>
      <xdr:nvPicPr>
        <xdr:cNvPr id="26" name="ID_0EA3DB0FDF4D480EA3988F3ADD4BF244" descr="轴承"/>
        <xdr:cNvPicPr/>
      </xdr:nvPicPr>
      <xdr:blipFill>
        <a:blip r:embed="rId14"/>
        <a:stretch>
          <a:fillRect/>
        </a:stretch>
      </xdr:blipFill>
      <xdr:spPr>
        <a:xfrm>
          <a:off x="0" y="0"/>
          <a:ext cx="3771900" cy="5467350"/>
        </a:xfrm>
        <a:prstGeom prst="rect">
          <a:avLst/>
        </a:prstGeom>
      </xdr:spPr>
    </xdr:pic>
  </etc:cellImage>
  <etc:cellImage>
    <xdr:pic>
      <xdr:nvPicPr>
        <xdr:cNvPr id="27" name="ID_8CFEC73179564059BED260BC2E03AE02" descr="电机100l2"/>
        <xdr:cNvPicPr/>
      </xdr:nvPicPr>
      <xdr:blipFill>
        <a:blip r:embed="rId15"/>
        <a:stretch>
          <a:fillRect/>
        </a:stretch>
      </xdr:blipFill>
      <xdr:spPr>
        <a:xfrm>
          <a:off x="0" y="0"/>
          <a:ext cx="3857625" cy="5486400"/>
        </a:xfrm>
        <a:prstGeom prst="rect">
          <a:avLst/>
        </a:prstGeom>
      </xdr:spPr>
    </xdr:pic>
  </etc:cellImage>
  <etc:cellImage>
    <xdr:pic>
      <xdr:nvPicPr>
        <xdr:cNvPr id="28" name="ID_BB667E04D5B643CCB456700B1FCE8AF1" descr="电机yes "/>
        <xdr:cNvPicPr/>
      </xdr:nvPicPr>
      <xdr:blipFill>
        <a:blip r:embed="rId16"/>
        <a:stretch>
          <a:fillRect/>
        </a:stretch>
      </xdr:blipFill>
      <xdr:spPr>
        <a:xfrm>
          <a:off x="0" y="0"/>
          <a:ext cx="3819525" cy="5457825"/>
        </a:xfrm>
        <a:prstGeom prst="rect">
          <a:avLst/>
        </a:prstGeom>
      </xdr:spPr>
    </xdr:pic>
  </etc:cellImage>
  <etc:cellImage>
    <xdr:pic>
      <xdr:nvPicPr>
        <xdr:cNvPr id="29" name="ID_A2F1F73BE66E426194E3D9CAB9F6B8B9" descr="电机80"/>
        <xdr:cNvPicPr/>
      </xdr:nvPicPr>
      <xdr:blipFill>
        <a:blip r:embed="rId17"/>
        <a:stretch>
          <a:fillRect/>
        </a:stretch>
      </xdr:blipFill>
      <xdr:spPr>
        <a:xfrm>
          <a:off x="0" y="0"/>
          <a:ext cx="3867150" cy="5410200"/>
        </a:xfrm>
        <a:prstGeom prst="rect">
          <a:avLst/>
        </a:prstGeom>
      </xdr:spPr>
    </xdr:pic>
  </etc:cellImage>
  <etc:cellImage>
    <xdr:pic>
      <xdr:nvPicPr>
        <xdr:cNvPr id="30" name="ID_EA05143520D6472885375D672B4D338C" descr="电流互感器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6143625"/>
        </a:xfrm>
        <a:prstGeom prst="rect">
          <a:avLst/>
        </a:prstGeom>
      </xdr:spPr>
    </xdr:pic>
  </etc:cellImage>
  <etc:cellImage>
    <xdr:pic>
      <xdr:nvPicPr>
        <xdr:cNvPr id="31" name="ID_3B35294D4E2F490AA3B7B0E4EEEC9D2B" descr="氧桶推车"/>
        <xdr:cNvPicPr/>
      </xdr:nvPicPr>
      <xdr:blipFill>
        <a:blip r:embed="rId19"/>
        <a:stretch>
          <a:fillRect/>
        </a:stretch>
      </xdr:blipFill>
      <xdr:spPr>
        <a:xfrm>
          <a:off x="0" y="0"/>
          <a:ext cx="2438400" cy="5172075"/>
        </a:xfrm>
        <a:prstGeom prst="rect">
          <a:avLst/>
        </a:prstGeom>
      </xdr:spPr>
    </xdr:pic>
  </etc:cellImage>
  <etc:cellImage>
    <xdr:pic>
      <xdr:nvPicPr>
        <xdr:cNvPr id="32" name="ID_1A4487A7E69B42DDAFBA47FE00A7F6A0" descr="防潮垫板"/>
        <xdr:cNvPicPr/>
      </xdr:nvPicPr>
      <xdr:blipFill>
        <a:blip r:embed="rId20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33" name="ID_D0AC91FB8A224765B63380C46F373200" descr="数字控氧仪（氧浓度探测报警器）"/>
        <xdr:cNvPicPr/>
      </xdr:nvPicPr>
      <xdr:blipFill>
        <a:blip r:embed="rId21"/>
        <a:stretch>
          <a:fillRect/>
        </a:stretch>
      </xdr:blipFill>
      <xdr:spPr>
        <a:xfrm>
          <a:off x="0" y="0"/>
          <a:ext cx="6534150" cy="5886450"/>
        </a:xfrm>
        <a:prstGeom prst="rect">
          <a:avLst/>
        </a:prstGeom>
      </xdr:spPr>
    </xdr:pic>
  </etc:cellImage>
  <etc:cellImage>
    <xdr:pic>
      <xdr:nvPicPr>
        <xdr:cNvPr id="2" name="ID_0CB4F49620F14292A88759A98F070B3A" descr="增压泵"/>
        <xdr:cNvPicPr/>
      </xdr:nvPicPr>
      <xdr:blipFill>
        <a:blip r:embed="rId22"/>
        <a:stretch>
          <a:fillRect/>
        </a:stretch>
      </xdr:blipFill>
      <xdr:spPr>
        <a:xfrm>
          <a:off x="0" y="0"/>
          <a:ext cx="10058400" cy="756983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<sst xmlns="http://schemas.openxmlformats.org/spreadsheetml/2006/main" count="161" uniqueCount="102">
  <si>
    <t>中山大学附属第一（南沙）医院空调铜管、雪种等物资采购项目报价单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</si>
  <si>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</si>
  <si>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</si>
  <si>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</si>
  <si>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</si>
  <si>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</si>
  <si>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</si>
  <si>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</si>
  <si>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</si>
  <si>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</si>
  <si>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ZGSQ202605060027</t>
  </si>
  <si>
    <t>浴霸</t>
  </si>
  <si>
    <t>三维极光Pak 220V~50Hz</t>
  </si>
  <si>
    <t>个</t>
  </si>
  <si>
    <t>ZGSQ202605060025</t>
  </si>
  <si>
    <t>刀垫</t>
  </si>
  <si>
    <t>得力14601垫片/五片装</t>
  </si>
  <si>
    <t>盒</t>
  </si>
  <si>
    <t>ZGSQ202604270004</t>
  </si>
  <si>
    <t>沙袋</t>
  </si>
  <si>
    <t>含沙的</t>
  </si>
  <si>
    <t>袋</t>
  </si>
  <si>
    <t>空调铜管</t>
  </si>
  <si>
    <t>规格：6mm+12mm 厚度：0.8mm</t>
  </si>
  <si>
    <t>米</t>
  </si>
  <si>
    <t>空调铜管1</t>
  </si>
  <si>
    <t>电缆</t>
  </si>
  <si>
    <t>规格：国标铜芯ZC-RVV 5*4mm</t>
  </si>
  <si>
    <t>雪种</t>
  </si>
  <si>
    <t>型号：巨化R410A 净重：10kg</t>
  </si>
  <si>
    <t>瓶</t>
  </si>
  <si>
    <t>雪种1</t>
  </si>
  <si>
    <t>型号：巨化R32 净重：9.5kg</t>
  </si>
  <si>
    <t>美的多联机风机马达</t>
  </si>
  <si>
    <t>型号：ZKSN-920-8-8L</t>
  </si>
  <si>
    <t>台</t>
  </si>
  <si>
    <t>美的多联机风机马达风扇叶</t>
  </si>
  <si>
    <t>根据图片查对应的型号</t>
  </si>
  <si>
    <t>膨胀阀控制器</t>
  </si>
  <si>
    <t>型号：WTMEXV-17</t>
  </si>
  <si>
    <t>美的多联机风机马达支架</t>
  </si>
  <si>
    <t>ZGSQ202604200017</t>
  </si>
  <si>
    <t>数字控氧仪（氧浓度探测报警器）</t>
  </si>
  <si>
    <t>具备输出远程报警功能，配1个报警器</t>
  </si>
  <si>
    <t>套</t>
  </si>
  <si>
    <t>ZGSQ202604150021</t>
  </si>
  <si>
    <t>电机</t>
  </si>
  <si>
    <t>YE3-100L1-4/2.2KE</t>
  </si>
  <si>
    <t>ZGSQ202604140020</t>
  </si>
  <si>
    <t>皮带轮</t>
  </si>
  <si>
    <t>型号：SPZ67-02锥套双槽 内径：14mm</t>
  </si>
  <si>
    <t>皮带轮1</t>
  </si>
  <si>
    <t>型号：SPZ71-02锥套双槽 内径：19mm</t>
  </si>
  <si>
    <t>轴承</t>
  </si>
  <si>
    <t>型号：UD205  内径25mm</t>
  </si>
  <si>
    <t>电磁阀</t>
  </si>
  <si>
    <t>型号：DCF-AS-Y04 电压：DC24</t>
  </si>
  <si>
    <t>型号：YE3-100L2-4  3kw  380V 品牌：皖南电机</t>
  </si>
  <si>
    <t>电机1</t>
  </si>
  <si>
    <t>型号：YE3-90S-4  1.1kw  380V 品牌：皖南电机</t>
  </si>
  <si>
    <t>电机2</t>
  </si>
  <si>
    <t>型号：YE3-80M1-6  0.37kw  380V 品牌：皖南电机</t>
  </si>
  <si>
    <t>电流互感器</t>
  </si>
  <si>
    <t>型号：BH-0.66CT  3000/5A 品牌：上海互感器厂</t>
  </si>
  <si>
    <t>ZGSQ202604140019</t>
  </si>
  <si>
    <t>洗手盆</t>
  </si>
  <si>
    <t>80*48厘米</t>
  </si>
  <si>
    <t>ZGSQ202604140018</t>
  </si>
  <si>
    <t>风郎PLUS高压</t>
  </si>
  <si>
    <t>6500K/配驱动器30个</t>
  </si>
  <si>
    <t>排风扇</t>
  </si>
  <si>
    <t>FA-40YP   金羚牌</t>
  </si>
  <si>
    <t>大便池冲水感应器</t>
  </si>
  <si>
    <t>D款（暗装）交直流+手动</t>
  </si>
  <si>
    <t>万向轮</t>
  </si>
  <si>
    <t>M8/螺丝长度40mm/1.5寸</t>
  </si>
  <si>
    <t>蓄电池检测仪</t>
  </si>
  <si>
    <t>12V/24V</t>
  </si>
  <si>
    <t>双层钢化玻璃</t>
  </si>
  <si>
    <t>厚6mm/宽1035*高1285mm/孔径18mm</t>
  </si>
  <si>
    <t>块</t>
  </si>
  <si>
    <t>ZGSQ202604050006</t>
  </si>
  <si>
    <t>贴墙镜</t>
  </si>
  <si>
    <t>适用于贴房间门，50cm*100cm</t>
  </si>
  <si>
    <t>ZGSQ202604030020</t>
  </si>
  <si>
    <t>氧桶推车</t>
  </si>
  <si>
    <t>适用于4L氧气瓶</t>
  </si>
  <si>
    <t>大氧桶推车</t>
  </si>
  <si>
    <t>适用于10L氧气瓶</t>
  </si>
  <si>
    <t>ZGSQ202603110025</t>
  </si>
  <si>
    <t>塑料托盘栈板地堆防潮板</t>
  </si>
  <si>
    <t>长60cm宽40cm高20cm</t>
  </si>
  <si>
    <t>ZGSQ202605060024</t>
  </si>
  <si>
    <t>开水器增压泵</t>
  </si>
  <si>
    <t>PL-601-400W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</si>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</sst>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7"/>
  <sheetViews>
    <sheetView tabSelected="1" topLeftCell="A29" workbookViewId="0">
      <selection activeCell="E35" sqref="E35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10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10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4</v>
      </c>
      <c r="G3" s="17"/>
      <c r="H3" s="17"/>
      <c r="I3" s="18"/>
    </row>
    <row r="4" customFormat="1" ht="40" customHeight="1" spans="1:10">
      <c r="A4" s="13">
        <v>2</v>
      </c>
      <c r="B4" s="14" t="s">
        <v>14</v>
      </c>
      <c r="C4" s="15" t="s">
        <v>15</v>
      </c>
      <c r="D4" s="15" t="s">
        <v>16</v>
      </c>
      <c r="E4" s="14" t="s">
        <v>17</v>
      </c>
      <c r="F4" s="16">
        <v>1</v>
      </c>
      <c r="G4" s="17"/>
      <c r="H4" s="17"/>
      <c r="I4" s="18" t="str">
        <f>_xlfn.DISPIMG("ID_56C39DAA272247CA8E868D64A1673140",1)</f>
        <v>=DISPIMG("ID_56C39DAA272247CA8E868D64A1673140",1)</v>
      </c>
    </row>
    <row r="5" customFormat="1" ht="40" customHeight="1" spans="1:10">
      <c r="A5" s="13">
        <v>3</v>
      </c>
      <c r="B5" s="14" t="s">
        <v>14</v>
      </c>
      <c r="C5" s="15" t="s">
        <v>11</v>
      </c>
      <c r="D5" s="15" t="s">
        <v>12</v>
      </c>
      <c r="E5" s="14" t="s">
        <v>13</v>
      </c>
      <c r="F5" s="16">
        <v>1</v>
      </c>
      <c r="G5" s="17"/>
      <c r="H5" s="17"/>
      <c r="I5" s="18"/>
    </row>
    <row r="6" customFormat="1" ht="40" customHeight="1" spans="1:10">
      <c r="A6" s="13">
        <v>4</v>
      </c>
      <c r="B6" s="14" t="s">
        <v>18</v>
      </c>
      <c r="C6" s="15" t="s">
        <v>19</v>
      </c>
      <c r="D6" s="15" t="s">
        <v>20</v>
      </c>
      <c r="E6" s="14" t="s">
        <v>21</v>
      </c>
      <c r="F6" s="16">
        <v>200</v>
      </c>
      <c r="G6" s="17"/>
      <c r="H6" s="17"/>
      <c r="I6" s="17"/>
    </row>
    <row r="7" customFormat="1" ht="40" customHeight="1" spans="1:10">
      <c r="A7" s="13">
        <v>5</v>
      </c>
      <c r="B7" s="14" t="s">
        <v>18</v>
      </c>
      <c r="C7" s="15" t="s">
        <v>22</v>
      </c>
      <c r="D7" s="15" t="s">
        <v>23</v>
      </c>
      <c r="E7" s="14" t="s">
        <v>24</v>
      </c>
      <c r="F7" s="16">
        <v>20</v>
      </c>
      <c r="G7" s="17"/>
      <c r="H7" s="17"/>
      <c r="I7" s="17" t="str">
        <f>_xlfn.DISPIMG("ID_BE3C257EF1EA49C6A1DC45637891A2D0",1)</f>
        <v>=DISPIMG("ID_BE3C257EF1EA49C6A1DC45637891A2D0",1)</v>
      </c>
    </row>
    <row r="8" customFormat="1" ht="40" customHeight="1" spans="1:10">
      <c r="A8" s="13">
        <v>6</v>
      </c>
      <c r="B8" s="14" t="s">
        <v>18</v>
      </c>
      <c r="C8" s="15" t="s">
        <v>25</v>
      </c>
      <c r="D8" s="15" t="s">
        <v>23</v>
      </c>
      <c r="E8" s="14" t="s">
        <v>24</v>
      </c>
      <c r="F8" s="16">
        <v>30</v>
      </c>
      <c r="G8" s="17"/>
      <c r="H8" s="17"/>
      <c r="I8" s="17" t="str">
        <f>_xlfn.DISPIMG("ID_B5C60F1FECC04518899BA8655EA8450C",1)</f>
        <v>=DISPIMG("ID_B5C60F1FECC04518899BA8655EA8450C",1)</v>
      </c>
    </row>
    <row r="9" customFormat="1" ht="40" customHeight="1" spans="1:10">
      <c r="A9" s="13">
        <v>7</v>
      </c>
      <c r="B9" s="14" t="s">
        <v>18</v>
      </c>
      <c r="C9" s="15" t="s">
        <v>26</v>
      </c>
      <c r="D9" s="15" t="s">
        <v>27</v>
      </c>
      <c r="E9" s="14" t="s">
        <v>24</v>
      </c>
      <c r="F9" s="16">
        <v>15</v>
      </c>
      <c r="G9" s="17"/>
      <c r="H9" s="17"/>
      <c r="I9" s="17" t="str">
        <f>_xlfn.DISPIMG("ID_8D3D0C75B8834AC3AF5A0A02C01DD134",1)</f>
        <v>=DISPIMG("ID_8D3D0C75B8834AC3AF5A0A02C01DD134",1)</v>
      </c>
    </row>
    <row r="10" customFormat="1" ht="40" customHeight="1" spans="1:10">
      <c r="A10" s="13">
        <v>8</v>
      </c>
      <c r="B10" s="14" t="s">
        <v>18</v>
      </c>
      <c r="C10" s="15" t="s">
        <v>28</v>
      </c>
      <c r="D10" s="15" t="s">
        <v>29</v>
      </c>
      <c r="E10" s="14" t="s">
        <v>30</v>
      </c>
      <c r="F10" s="16">
        <v>2</v>
      </c>
      <c r="G10" s="17"/>
      <c r="H10" s="17"/>
      <c r="I10" s="17" t="str">
        <f>_xlfn.DISPIMG("ID_BE6501EE4BE34AF7A87C1AEAAFF031FD",1)</f>
        <v>=DISPIMG("ID_BE6501EE4BE34AF7A87C1AEAAFF031FD",1)</v>
      </c>
    </row>
    <row r="11" customFormat="1" ht="40" customHeight="1" spans="1:10">
      <c r="A11" s="13">
        <v>9</v>
      </c>
      <c r="B11" s="14" t="s">
        <v>18</v>
      </c>
      <c r="C11" s="15" t="s">
        <v>31</v>
      </c>
      <c r="D11" s="15" t="s">
        <v>32</v>
      </c>
      <c r="E11" s="14" t="s">
        <v>30</v>
      </c>
      <c r="F11" s="16">
        <v>1</v>
      </c>
      <c r="G11" s="17"/>
      <c r="H11" s="17"/>
      <c r="I11" s="17" t="str">
        <f>_xlfn.DISPIMG("ID_B8E831AD181043E989E61ADE7F2815C3",1)</f>
        <v>=DISPIMG("ID_B8E831AD181043E989E61ADE7F2815C3",1)</v>
      </c>
      <c r="J11" s="19"/>
    </row>
    <row r="12" customFormat="1" ht="40" customHeight="1" spans="1:10">
      <c r="A12" s="13">
        <v>10</v>
      </c>
      <c r="B12" s="14" t="s">
        <v>18</v>
      </c>
      <c r="C12" s="15" t="s">
        <v>33</v>
      </c>
      <c r="D12" s="15" t="s">
        <v>34</v>
      </c>
      <c r="E12" s="14" t="s">
        <v>35</v>
      </c>
      <c r="F12" s="16">
        <v>1</v>
      </c>
      <c r="G12" s="17"/>
      <c r="H12" s="17"/>
      <c r="I12" s="17" t="str">
        <f>_xlfn.DISPIMG("ID_B52F75783CE443E99FEA9C7526449F89",1)</f>
        <v>=DISPIMG("ID_B52F75783CE443E99FEA9C7526449F89",1)</v>
      </c>
    </row>
    <row r="13" customFormat="1" ht="40" customHeight="1" spans="1:10">
      <c r="A13" s="13">
        <v>11</v>
      </c>
      <c r="B13" s="14" t="s">
        <v>18</v>
      </c>
      <c r="C13" s="15" t="s">
        <v>36</v>
      </c>
      <c r="D13" s="15" t="s">
        <v>37</v>
      </c>
      <c r="E13" s="14" t="s">
        <v>13</v>
      </c>
      <c r="F13" s="16">
        <v>1</v>
      </c>
      <c r="G13" s="17"/>
      <c r="H13" s="17"/>
      <c r="I13" s="17" t="str">
        <f>_xlfn.DISPIMG("ID_7C536BECADDF4938842EF852AC5FDDE1",1)</f>
        <v>=DISPIMG("ID_7C536BECADDF4938842EF852AC5FDDE1",1)</v>
      </c>
    </row>
    <row r="14" customFormat="1" ht="40" customHeight="1" spans="1:10">
      <c r="A14" s="13">
        <v>12</v>
      </c>
      <c r="B14" s="14" t="s">
        <v>18</v>
      </c>
      <c r="C14" s="15" t="s">
        <v>38</v>
      </c>
      <c r="D14" s="15" t="s">
        <v>39</v>
      </c>
      <c r="E14" s="14" t="s">
        <v>13</v>
      </c>
      <c r="F14" s="16">
        <v>1</v>
      </c>
      <c r="G14" s="17"/>
      <c r="H14" s="17"/>
      <c r="I14" s="17" t="str">
        <f>_xlfn.DISPIMG("ID_6F4BE6F9379A40109FE44A5D67452937",1)</f>
        <v>=DISPIMG("ID_6F4BE6F9379A40109FE44A5D67452937",1)</v>
      </c>
    </row>
    <row r="15" customFormat="1" ht="40" customHeight="1" spans="1:10">
      <c r="A15" s="13">
        <v>13</v>
      </c>
      <c r="B15" s="14" t="s">
        <v>18</v>
      </c>
      <c r="C15" s="15" t="s">
        <v>40</v>
      </c>
      <c r="D15" s="15" t="s">
        <v>37</v>
      </c>
      <c r="E15" s="14" t="s">
        <v>13</v>
      </c>
      <c r="F15" s="16">
        <v>1</v>
      </c>
      <c r="G15" s="17"/>
      <c r="H15" s="17"/>
      <c r="I15" s="17" t="str">
        <f>_xlfn.DISPIMG("ID_ACF54E1D64ED441DBB5CBCDD0259A7E2",1)</f>
        <v>=DISPIMG("ID_ACF54E1D64ED441DBB5CBCDD0259A7E2",1)</v>
      </c>
    </row>
    <row r="16" customFormat="1" ht="40" customHeight="1" spans="1:10">
      <c r="A16" s="13">
        <v>14</v>
      </c>
      <c r="B16" s="14" t="s">
        <v>41</v>
      </c>
      <c r="C16" s="15" t="s">
        <v>42</v>
      </c>
      <c r="D16" s="15" t="s">
        <v>43</v>
      </c>
      <c r="E16" s="14" t="s">
        <v>44</v>
      </c>
      <c r="F16" s="16">
        <v>1</v>
      </c>
      <c r="G16" s="17"/>
      <c r="H16" s="17"/>
      <c r="I16" s="17" t="str">
        <f>_xlfn.DISPIMG("ID_D0AC91FB8A224765B63380C46F373200",1)</f>
        <v>=DISPIMG("ID_D0AC91FB8A224765B63380C46F373200",1)</v>
      </c>
    </row>
    <row r="17" customFormat="1" ht="40" customHeight="1" spans="1:10">
      <c r="A17" s="13">
        <v>15</v>
      </c>
      <c r="B17" s="14" t="s">
        <v>45</v>
      </c>
      <c r="C17" s="15" t="s">
        <v>46</v>
      </c>
      <c r="D17" s="15" t="s">
        <v>47</v>
      </c>
      <c r="E17" s="14" t="s">
        <v>35</v>
      </c>
      <c r="F17" s="16">
        <v>1</v>
      </c>
      <c r="G17" s="17"/>
      <c r="H17" s="17"/>
      <c r="I17" s="17"/>
    </row>
    <row r="18" customFormat="1" ht="40" customHeight="1" spans="1:10">
      <c r="A18" s="13">
        <v>16</v>
      </c>
      <c r="B18" s="14" t="s">
        <v>48</v>
      </c>
      <c r="C18" s="15" t="s">
        <v>49</v>
      </c>
      <c r="D18" s="15" t="s">
        <v>50</v>
      </c>
      <c r="E18" s="14" t="s">
        <v>44</v>
      </c>
      <c r="F18" s="16">
        <v>1</v>
      </c>
      <c r="G18" s="17"/>
      <c r="H18" s="17"/>
      <c r="I18" s="17" t="str">
        <f>_xlfn.DISPIMG("ID_0CFE64C9EE4945A3B7C62C98184E83AB",1)</f>
        <v>=DISPIMG("ID_0CFE64C9EE4945A3B7C62C98184E83AB",1)</v>
      </c>
    </row>
    <row r="19" customFormat="1" ht="40" customHeight="1" spans="1:10">
      <c r="A19" s="13">
        <v>17</v>
      </c>
      <c r="B19" s="14" t="s">
        <v>48</v>
      </c>
      <c r="C19" s="15" t="s">
        <v>51</v>
      </c>
      <c r="D19" s="15" t="s">
        <v>52</v>
      </c>
      <c r="E19" s="14" t="s">
        <v>44</v>
      </c>
      <c r="F19" s="16">
        <v>1</v>
      </c>
      <c r="G19" s="17"/>
      <c r="H19" s="17"/>
      <c r="I19" s="18" t="str">
        <f>_xlfn.DISPIMG("ID_923406CC84D840A784B614B5E8F2B483",1)</f>
        <v>=DISPIMG("ID_923406CC84D840A784B614B5E8F2B483",1)</v>
      </c>
    </row>
    <row r="20" customFormat="1" ht="40" customHeight="1" spans="1:10">
      <c r="A20" s="13">
        <v>18</v>
      </c>
      <c r="B20" s="14" t="s">
        <v>48</v>
      </c>
      <c r="C20" s="15" t="s">
        <v>53</v>
      </c>
      <c r="D20" s="15" t="s">
        <v>54</v>
      </c>
      <c r="E20" s="14" t="s">
        <v>13</v>
      </c>
      <c r="F20" s="16">
        <v>2</v>
      </c>
      <c r="G20" s="17"/>
      <c r="H20" s="17"/>
      <c r="I20" s="18" t="str">
        <f>_xlfn.DISPIMG("ID_0EA3DB0FDF4D480EA3988F3ADD4BF244",1)</f>
        <v>=DISPIMG("ID_0EA3DB0FDF4D480EA3988F3ADD4BF244",1)</v>
      </c>
    </row>
    <row r="21" customFormat="1" ht="40" customHeight="1" spans="1:10">
      <c r="A21" s="13">
        <v>19</v>
      </c>
      <c r="B21" s="14" t="s">
        <v>48</v>
      </c>
      <c r="C21" s="15" t="s">
        <v>55</v>
      </c>
      <c r="D21" s="15" t="s">
        <v>56</v>
      </c>
      <c r="E21" s="14" t="s">
        <v>13</v>
      </c>
      <c r="F21" s="16">
        <v>1</v>
      </c>
      <c r="G21" s="17"/>
      <c r="H21" s="17"/>
      <c r="I21" s="18"/>
    </row>
    <row r="22" customFormat="1" ht="40" customHeight="1" spans="1:10">
      <c r="A22" s="13">
        <v>20</v>
      </c>
      <c r="B22" s="14" t="s">
        <v>48</v>
      </c>
      <c r="C22" s="15" t="s">
        <v>46</v>
      </c>
      <c r="D22" s="15" t="s">
        <v>57</v>
      </c>
      <c r="E22" s="14" t="s">
        <v>35</v>
      </c>
      <c r="F22" s="16">
        <v>1</v>
      </c>
      <c r="G22" s="17"/>
      <c r="H22" s="17"/>
      <c r="I22" s="17" t="str">
        <f>_xlfn.DISPIMG("ID_8CFEC73179564059BED260BC2E03AE02",1)</f>
        <v>=DISPIMG("ID_8CFEC73179564059BED260BC2E03AE02",1)</v>
      </c>
    </row>
    <row r="23" customFormat="1" ht="40" customHeight="1" spans="1:10">
      <c r="A23" s="13">
        <v>21</v>
      </c>
      <c r="B23" s="14" t="s">
        <v>48</v>
      </c>
      <c r="C23" s="15" t="s">
        <v>58</v>
      </c>
      <c r="D23" s="15" t="s">
        <v>59</v>
      </c>
      <c r="E23" s="14" t="s">
        <v>35</v>
      </c>
      <c r="F23" s="16">
        <v>1</v>
      </c>
      <c r="G23" s="17"/>
      <c r="H23" s="17"/>
      <c r="I23" s="17" t="str">
        <f>_xlfn.DISPIMG("ID_BB667E04D5B643CCB456700B1FCE8AF1",1)</f>
        <v>=DISPIMG("ID_BB667E04D5B643CCB456700B1FCE8AF1",1)</v>
      </c>
    </row>
    <row r="24" customFormat="1" ht="40" customHeight="1" spans="1:10">
      <c r="A24" s="13">
        <v>22</v>
      </c>
      <c r="B24" s="14" t="s">
        <v>48</v>
      </c>
      <c r="C24" s="15" t="s">
        <v>60</v>
      </c>
      <c r="D24" s="15" t="s">
        <v>61</v>
      </c>
      <c r="E24" s="14" t="s">
        <v>35</v>
      </c>
      <c r="F24" s="16">
        <v>1</v>
      </c>
      <c r="G24" s="17"/>
      <c r="H24" s="17"/>
      <c r="I24" s="17" t="str">
        <f>_xlfn.DISPIMG("ID_A2F1F73BE66E426194E3D9CAB9F6B8B9",1)</f>
        <v>=DISPIMG("ID_A2F1F73BE66E426194E3D9CAB9F6B8B9",1)</v>
      </c>
    </row>
    <row r="25" customFormat="1" ht="40" customHeight="1" spans="1:10">
      <c r="A25" s="13">
        <v>23</v>
      </c>
      <c r="B25" s="14" t="s">
        <v>48</v>
      </c>
      <c r="C25" s="15" t="s">
        <v>62</v>
      </c>
      <c r="D25" s="15" t="s">
        <v>63</v>
      </c>
      <c r="E25" s="14" t="s">
        <v>13</v>
      </c>
      <c r="F25" s="16">
        <v>2</v>
      </c>
      <c r="G25" s="17"/>
      <c r="H25" s="17"/>
      <c r="I25" s="17" t="str">
        <f>_xlfn.DISPIMG("ID_EA05143520D6472885375D672B4D338C",1)</f>
        <v>=DISPIMG("ID_EA05143520D6472885375D672B4D338C",1)</v>
      </c>
    </row>
    <row r="26" customFormat="1" ht="40" customHeight="1" spans="1:10">
      <c r="A26" s="13">
        <v>24</v>
      </c>
      <c r="B26" s="14" t="s">
        <v>64</v>
      </c>
      <c r="C26" s="15" t="s">
        <v>65</v>
      </c>
      <c r="D26" s="15" t="s">
        <v>66</v>
      </c>
      <c r="E26" s="14" t="s">
        <v>13</v>
      </c>
      <c r="F26" s="16">
        <v>2</v>
      </c>
      <c r="G26" s="17"/>
      <c r="H26" s="17"/>
      <c r="I26" s="17"/>
    </row>
    <row r="27" customFormat="1" ht="40" customHeight="1" spans="1:10">
      <c r="A27" s="13">
        <v>25</v>
      </c>
      <c r="B27" s="14" t="s">
        <v>67</v>
      </c>
      <c r="C27" s="15" t="s">
        <v>68</v>
      </c>
      <c r="D27" s="15" t="s">
        <v>69</v>
      </c>
      <c r="E27" s="14" t="s">
        <v>24</v>
      </c>
      <c r="F27" s="16">
        <v>100</v>
      </c>
      <c r="G27" s="17"/>
      <c r="H27" s="17"/>
      <c r="I27" s="17"/>
      <c r="J27" s="19"/>
    </row>
    <row r="28" customFormat="1" ht="40" customHeight="1" spans="1:10">
      <c r="A28" s="13">
        <v>26</v>
      </c>
      <c r="B28" s="14" t="s">
        <v>67</v>
      </c>
      <c r="C28" s="15" t="s">
        <v>70</v>
      </c>
      <c r="D28" s="15" t="s">
        <v>71</v>
      </c>
      <c r="E28" s="14" t="s">
        <v>35</v>
      </c>
      <c r="F28" s="16">
        <v>1</v>
      </c>
      <c r="G28" s="17"/>
      <c r="H28" s="17"/>
      <c r="I28" s="17" t="str">
        <f>_xlfn.DISPIMG("ID_9340CE77E1C942D79482EB821A7F08CA",1)</f>
        <v>=DISPIMG("ID_9340CE77E1C942D79482EB821A7F08CA",1)</v>
      </c>
    </row>
    <row r="29" customFormat="1" ht="40" customHeight="1" spans="1:10">
      <c r="A29" s="13">
        <v>27</v>
      </c>
      <c r="B29" s="14" t="s">
        <v>67</v>
      </c>
      <c r="C29" s="15" t="s">
        <v>72</v>
      </c>
      <c r="D29" s="15" t="s">
        <v>73</v>
      </c>
      <c r="E29" s="14" t="s">
        <v>44</v>
      </c>
      <c r="F29" s="16">
        <v>3</v>
      </c>
      <c r="G29" s="17"/>
      <c r="H29" s="17"/>
      <c r="I29" s="17"/>
    </row>
    <row r="30" customFormat="1" ht="40" customHeight="1" spans="1:10">
      <c r="A30" s="13">
        <v>28</v>
      </c>
      <c r="B30" s="14" t="s">
        <v>67</v>
      </c>
      <c r="C30" s="15" t="s">
        <v>74</v>
      </c>
      <c r="D30" s="15" t="s">
        <v>75</v>
      </c>
      <c r="E30" s="14" t="s">
        <v>13</v>
      </c>
      <c r="F30" s="16">
        <v>4</v>
      </c>
      <c r="G30" s="17"/>
      <c r="H30" s="17"/>
      <c r="I30" s="17" t="str">
        <f>_xlfn.DISPIMG("ID_AD6F1F2C4964435B98E4E405AB177C2A",1)</f>
        <v>=DISPIMG("ID_AD6F1F2C4964435B98E4E405AB177C2A",1)</v>
      </c>
    </row>
    <row r="31" customFormat="1" ht="40" customHeight="1" spans="1:10">
      <c r="A31" s="13">
        <v>29</v>
      </c>
      <c r="B31" s="14" t="s">
        <v>67</v>
      </c>
      <c r="C31" s="15" t="s">
        <v>65</v>
      </c>
      <c r="D31" s="15" t="s">
        <v>66</v>
      </c>
      <c r="E31" s="14" t="s">
        <v>13</v>
      </c>
      <c r="F31" s="16">
        <v>2</v>
      </c>
      <c r="G31" s="17"/>
      <c r="H31" s="17"/>
      <c r="I31" s="17"/>
    </row>
    <row r="32" customFormat="1" ht="40" customHeight="1" spans="1:10">
      <c r="A32" s="13">
        <v>30</v>
      </c>
      <c r="B32" s="14" t="s">
        <v>67</v>
      </c>
      <c r="C32" s="15" t="s">
        <v>76</v>
      </c>
      <c r="D32" s="15" t="s">
        <v>77</v>
      </c>
      <c r="E32" s="14" t="s">
        <v>35</v>
      </c>
      <c r="F32" s="16">
        <v>1</v>
      </c>
      <c r="G32" s="17"/>
      <c r="H32" s="17"/>
      <c r="I32" s="17" t="str">
        <f>_xlfn.DISPIMG("ID_970909841BBF4DAEA0075B5707BC0057",1)</f>
        <v>=DISPIMG("ID_970909841BBF4DAEA0075B5707BC0057",1)</v>
      </c>
    </row>
    <row r="33" customFormat="1" ht="40" customHeight="1" spans="1:9">
      <c r="A33" s="13">
        <v>31</v>
      </c>
      <c r="B33" s="14" t="s">
        <v>67</v>
      </c>
      <c r="C33" s="15" t="s">
        <v>78</v>
      </c>
      <c r="D33" s="15" t="s">
        <v>79</v>
      </c>
      <c r="E33" s="14" t="s">
        <v>80</v>
      </c>
      <c r="F33" s="16">
        <v>1</v>
      </c>
      <c r="G33" s="17"/>
      <c r="H33" s="17"/>
      <c r="I33" s="17"/>
    </row>
    <row r="34" customFormat="1" ht="40" customHeight="1" spans="1:9">
      <c r="A34" s="13">
        <v>32</v>
      </c>
      <c r="B34" s="14" t="s">
        <v>81</v>
      </c>
      <c r="C34" s="15" t="s">
        <v>82</v>
      </c>
      <c r="D34" s="15" t="s">
        <v>83</v>
      </c>
      <c r="E34" s="14" t="s">
        <v>13</v>
      </c>
      <c r="F34" s="16">
        <v>2</v>
      </c>
      <c r="G34" s="17"/>
      <c r="H34" s="17"/>
      <c r="I34" s="17"/>
    </row>
    <row r="35" customFormat="1" ht="40" customHeight="1" spans="1:9">
      <c r="A35" s="13">
        <v>33</v>
      </c>
      <c r="B35" s="14" t="s">
        <v>84</v>
      </c>
      <c r="C35" s="15" t="s">
        <v>85</v>
      </c>
      <c r="D35" s="15" t="s">
        <v>86</v>
      </c>
      <c r="E35" s="14" t="s">
        <v>13</v>
      </c>
      <c r="F35" s="16">
        <v>1</v>
      </c>
      <c r="G35" s="17"/>
      <c r="H35" s="17"/>
      <c r="I35" s="17"/>
    </row>
    <row r="36" customFormat="1" ht="40" customHeight="1" spans="1:9">
      <c r="A36" s="13">
        <v>34</v>
      </c>
      <c r="B36" s="14" t="s">
        <v>84</v>
      </c>
      <c r="C36" s="15" t="s">
        <v>87</v>
      </c>
      <c r="D36" s="15" t="s">
        <v>88</v>
      </c>
      <c r="E36" s="14" t="s">
        <v>13</v>
      </c>
      <c r="F36" s="16">
        <v>1</v>
      </c>
      <c r="G36" s="17"/>
      <c r="H36" s="17"/>
      <c r="I36" s="17" t="str">
        <f>_xlfn.DISPIMG("ID_3B35294D4E2F490AA3B7B0E4EEEC9D2B",1)</f>
        <v>=DISPIMG("ID_3B35294D4E2F490AA3B7B0E4EEEC9D2B",1)</v>
      </c>
    </row>
    <row r="37" customFormat="1" ht="40" customHeight="1" spans="1:9">
      <c r="A37" s="13">
        <v>35</v>
      </c>
      <c r="B37" s="14" t="s">
        <v>89</v>
      </c>
      <c r="C37" s="15" t="s">
        <v>90</v>
      </c>
      <c r="D37" s="15" t="s">
        <v>91</v>
      </c>
      <c r="E37" s="14" t="s">
        <v>13</v>
      </c>
      <c r="F37" s="16">
        <v>30</v>
      </c>
      <c r="G37" s="17"/>
      <c r="H37" s="17"/>
      <c r="I37" s="17" t="str">
        <f>_xlfn.DISPIMG("ID_1A4487A7E69B42DDAFBA47FE00A7F6A0",1)</f>
        <v>=DISPIMG("ID_1A4487A7E69B42DDAFBA47FE00A7F6A0",1)</v>
      </c>
    </row>
    <row r="38" customFormat="1" ht="40" customHeight="1" spans="1:9">
      <c r="A38" s="13">
        <v>36</v>
      </c>
      <c r="B38" s="14" t="s">
        <v>92</v>
      </c>
      <c r="C38" s="15" t="s">
        <v>93</v>
      </c>
      <c r="D38" s="15" t="s">
        <v>94</v>
      </c>
      <c r="E38" s="14" t="s">
        <v>13</v>
      </c>
      <c r="F38" s="16">
        <v>1</v>
      </c>
      <c r="G38" s="17"/>
      <c r="H38" s="17"/>
      <c r="I38" s="17" t="str">
        <f>_xlfn.DISPIMG("ID_0CB4F49620F14292A88759A98F070B3A",1)</f>
        <v>=DISPIMG("ID_0CB4F49620F14292A88759A98F070B3A",1)</v>
      </c>
    </row>
    <row r="39" s="1" customFormat="1" ht="37" customHeight="1" spans="1:9">
      <c r="A39" s="20" t="s">
        <v>95</v>
      </c>
      <c r="B39" s="20"/>
      <c r="C39" s="21"/>
      <c r="D39" s="21"/>
      <c r="E39" s="22"/>
      <c r="F39" s="22"/>
      <c r="G39" s="22"/>
      <c r="H39" s="23">
        <f>SUM(H3:H37)</f>
        <v>0</v>
      </c>
      <c r="I39" s="24"/>
    </row>
    <row r="40" s="2" customFormat="1" ht="37" customHeight="1" spans="1:9">
      <c r="A40" s="25" t="s">
        <v>96</v>
      </c>
      <c r="B40" s="25"/>
      <c r="C40" s="26">
        <f>SUM(H39)</f>
        <v>0</v>
      </c>
      <c r="D40" s="26"/>
      <c r="E40" s="27"/>
      <c r="F40" s="27"/>
      <c r="G40" s="27"/>
      <c r="H40" s="27"/>
      <c r="I40" s="27"/>
    </row>
    <row r="41" ht="69" customHeight="1" spans="1:9">
      <c r="A41" s="28" t="s">
        <v>97</v>
      </c>
      <c r="B41" s="11"/>
      <c r="C41" s="12"/>
      <c r="D41" s="12"/>
      <c r="E41" s="11"/>
      <c r="F41" s="11"/>
      <c r="G41" s="17"/>
      <c r="H41" s="17"/>
      <c r="I41" s="17"/>
    </row>
    <row r="43" s="3" customFormat="1" ht="40" customHeight="1" spans="1:9">
      <c r="B43" s="29"/>
      <c r="C43" s="30"/>
      <c r="D43" s="31"/>
      <c r="E43" s="32"/>
      <c r="F43" s="33" t="s">
        <v>98</v>
      </c>
      <c r="G43" s="34"/>
      <c r="H43" s="34"/>
      <c r="I43" s="34"/>
    </row>
    <row r="44" s="3" customFormat="1" ht="23.1" customHeight="1" spans="1:9">
      <c r="B44" s="31"/>
      <c r="C44" s="31"/>
      <c r="D44" s="31"/>
      <c r="E44" s="31"/>
      <c r="F44" s="35" t="s">
        <v>99</v>
      </c>
      <c r="G44" s="34"/>
      <c r="H44" s="34"/>
      <c r="I44" s="34"/>
    </row>
    <row r="45" s="3" customFormat="1" ht="23.1" customHeight="1" spans="1:9">
      <c r="B45" s="32"/>
      <c r="C45" s="31"/>
      <c r="D45" s="31"/>
      <c r="E45" s="32"/>
      <c r="F45" s="36" t="s">
        <v>100</v>
      </c>
      <c r="G45" s="34"/>
      <c r="H45" s="34"/>
      <c r="I45" s="34"/>
    </row>
    <row r="46" s="3" customFormat="1" ht="23.1" customHeight="1" spans="1:9">
      <c r="B46" s="32"/>
      <c r="C46" s="31"/>
      <c r="D46" s="31"/>
      <c r="E46" s="32"/>
      <c r="F46" s="36" t="s">
        <v>101</v>
      </c>
      <c r="G46" s="37"/>
      <c r="H46" s="34"/>
      <c r="I46" s="34"/>
    </row>
    <row r="47" ht="23.1" customHeight="1"/>
  </sheetData>
  <mergeCells count="9">
    <mergeCell ref="A1:I1"/>
    <mergeCell ref="A39:B39"/>
    <mergeCell ref="C39:G39"/>
    <mergeCell ref="C40:I40"/>
    <mergeCell ref="A41:I41"/>
    <mergeCell ref="G43:I43"/>
    <mergeCell ref="G44:I44"/>
    <mergeCell ref="G45:I45"/>
    <mergeCell ref="G46:I46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2026-05-14T06:07:51Z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